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20" yWindow="120" windowWidth="7320" windowHeight="4830" tabRatio="213" firstSheet="1" activeTab="1"/>
  </bookViews>
  <sheets>
    <sheet name="CB_DATA_" sheetId="11" state="hidden" r:id="rId1"/>
    <sheet name="14.27" sheetId="12" r:id="rId2"/>
    <sheet name="14.30" sheetId="4" r:id="rId3"/>
  </sheets>
  <definedNames>
    <definedName name="CB_198d4f2aa4374c95baeddc8ff61a1161" localSheetId="2" hidden="1">'14.30'!$G$7</definedName>
    <definedName name="CB_9e7502a70b0d46d19d94437568993cec" localSheetId="2" hidden="1">'14.30'!$G$4</definedName>
    <definedName name="CB_a85eb89527244ea6be13f9910f749e57" localSheetId="2" hidden="1">'14.30'!$G$6</definedName>
    <definedName name="CB_a9ad79ecd4754f66b3ad33260e82b0ce" localSheetId="1" hidden="1">'14.27'!$E$141</definedName>
    <definedName name="CB_b508f91cb11346e99bfdcf3a72bec36e" localSheetId="0" hidden="1">#N/A</definedName>
    <definedName name="CBx_1b3ecb12366246b7b6df5a4da3e63362" localSheetId="0" hidden="1">"'ChartData'!$A$1"</definedName>
    <definedName name="CBx_69385ae5e6704b8ca6eb07f0245c95e6" localSheetId="0" hidden="1">"'15.26'!$A$1"</definedName>
    <definedName name="CBx_cbde0bc9d80d4f49956665d4e51e55df" localSheetId="0" hidden="1">"'CB_DATA_'!$A$1"</definedName>
    <definedName name="CBx_f7ce6db8651345e0b81a0936571b3324" localSheetId="0" hidden="1">"'15.29'!$A$1"</definedName>
    <definedName name="CBx_Sheet_Guid" localSheetId="1" hidden="1">"'69385ae5e6704b8ca6eb07f0245c95e6"</definedName>
    <definedName name="CBx_Sheet_Guid" localSheetId="2" hidden="1">"'f7ce6db8651345e0b81a0936571b3324"</definedName>
    <definedName name="CBx_Sheet_Guid" localSheetId="0" hidden="1">"'cbde0bc9d80d4f49956665d4e51e55df"</definedName>
    <definedName name="solver_bigm" localSheetId="1" hidden="1">1000000</definedName>
    <definedName name="solver_bigm" localSheetId="2" hidden="1">1000000</definedName>
    <definedName name="solver_bnd" localSheetId="1" hidden="1">1</definedName>
    <definedName name="solver_bnd" localSheetId="2" hidden="1">1</definedName>
    <definedName name="solver_cha" localSheetId="1" hidden="1">0</definedName>
    <definedName name="solver_cha" localSheetId="2" hidden="1">0</definedName>
    <definedName name="solver_chn" localSheetId="1" hidden="1">4</definedName>
    <definedName name="solver_chn" localSheetId="2" hidden="1">4</definedName>
    <definedName name="solver_cht" localSheetId="1" hidden="1">0</definedName>
    <definedName name="solver_cht" localSheetId="2" hidden="1">0</definedName>
    <definedName name="solver_corr" hidden="1">1</definedName>
    <definedName name="solver_ctp1" hidden="1">0</definedName>
    <definedName name="solver_ctp2" hidden="1">0</definedName>
    <definedName name="solver_dia" localSheetId="1" hidden="1">1</definedName>
    <definedName name="solver_dia" localSheetId="2" hidden="1">1</definedName>
    <definedName name="solver_disp" hidden="1">0</definedName>
    <definedName name="solver_eval" hidden="1">0</definedName>
    <definedName name="solver_glb" localSheetId="1" hidden="1">-1E+30</definedName>
    <definedName name="solver_glb" localSheetId="2" hidden="1">-1E+30</definedName>
    <definedName name="solver_gub" localSheetId="1" hidden="1">1E+30</definedName>
    <definedName name="solver_gub" localSheetId="2" hidden="1">1E+30</definedName>
    <definedName name="solver_iao" localSheetId="1" hidden="1">0</definedName>
    <definedName name="solver_iao" localSheetId="2" hidden="1">0</definedName>
    <definedName name="solver_inc" localSheetId="1" hidden="1">0</definedName>
    <definedName name="solver_inc" localSheetId="2" hidden="1">0</definedName>
    <definedName name="solver_int" localSheetId="1" hidden="1">0</definedName>
    <definedName name="solver_int" localSheetId="2" hidden="1">0</definedName>
    <definedName name="solver_irs" localSheetId="1" hidden="1">0</definedName>
    <definedName name="solver_irs" localSheetId="2" hidden="1">0</definedName>
    <definedName name="solver_ism" localSheetId="1" hidden="1">0</definedName>
    <definedName name="solver_ism" localSheetId="2" hidden="1">0</definedName>
    <definedName name="solver_lcens" hidden="1">-1E+30</definedName>
    <definedName name="solver_lcut" hidden="1">-1E+30</definedName>
    <definedName name="solver_log" localSheetId="1" hidden="1">1</definedName>
    <definedName name="solver_log" localSheetId="2" hidden="1">1</definedName>
    <definedName name="solver_mda" localSheetId="1" hidden="1">4</definedName>
    <definedName name="solver_mda" localSheetId="2" hidden="1">4</definedName>
    <definedName name="solver_mod" localSheetId="1" hidden="1">4</definedName>
    <definedName name="solver_mod" localSheetId="2" hidden="1">3</definedName>
    <definedName name="solver_nopt" localSheetId="1" hidden="1">1</definedName>
    <definedName name="solver_nopt" localSheetId="2" hidden="1">1</definedName>
    <definedName name="solver_nsim" hidden="1">1</definedName>
    <definedName name="solver_nsopt" localSheetId="2" hidden="1">-1</definedName>
    <definedName name="solver_nssim" hidden="1">-1</definedName>
    <definedName name="solver_ntr" localSheetId="1" hidden="1">0</definedName>
    <definedName name="solver_ntr" localSheetId="2" hidden="1">0</definedName>
    <definedName name="solver_ntri" hidden="1">1000</definedName>
    <definedName name="solver_psi" localSheetId="1" hidden="1">0</definedName>
    <definedName name="solver_psi" localSheetId="2" hidden="1">0</definedName>
    <definedName name="solver_rgen" hidden="1">1</definedName>
    <definedName name="solver_rsmp" hidden="1">2</definedName>
    <definedName name="solver_seed" hidden="1">0</definedName>
    <definedName name="solver_slv" localSheetId="1" hidden="1">0</definedName>
    <definedName name="solver_slv" localSheetId="2" hidden="1">0</definedName>
    <definedName name="solver_slvu" localSheetId="1" hidden="1">0</definedName>
    <definedName name="solver_slvu" localSheetId="2" hidden="1">0</definedName>
    <definedName name="solver_stat" hidden="1">2</definedName>
    <definedName name="solver_strm" hidden="1">0</definedName>
    <definedName name="solver_tree_a" localSheetId="2" hidden="1">1</definedName>
    <definedName name="solver_tree_b" localSheetId="2" hidden="1">1</definedName>
    <definedName name="solver_tree_ce" localSheetId="2" hidden="1">1</definedName>
    <definedName name="solver_tree_dn" localSheetId="2" hidden="1">1</definedName>
    <definedName name="solver_tree_rt" localSheetId="2" hidden="1">1000000000000</definedName>
    <definedName name="solver_typ" localSheetId="1" hidden="1">2</definedName>
    <definedName name="solver_typ" localSheetId="2" hidden="1">2</definedName>
    <definedName name="solver_ucens" hidden="1">1E+30</definedName>
    <definedName name="solver_ucut" hidden="1">1E+30</definedName>
    <definedName name="solver_umod" localSheetId="1" hidden="1">1</definedName>
    <definedName name="solver_umod" localSheetId="2" hidden="1">1</definedName>
    <definedName name="solver_ver" localSheetId="1" hidden="1">9</definedName>
    <definedName name="solver_ver" localSheetId="2" hidden="1">9</definedName>
    <definedName name="solver_vol" localSheetId="1" hidden="1">0</definedName>
    <definedName name="solver_vol" localSheetId="2" hidden="1">0</definedName>
    <definedName name="solvero_CAuDen_G7" localSheetId="2" hidden="1">"System.Boolean:False"</definedName>
    <definedName name="solvero_CDens_G7" localSheetId="2" hidden="1">"System.Int32:25"</definedName>
    <definedName name="solvero_CRMax" hidden="1">"System.Double:Infinity"</definedName>
    <definedName name="solvero_CRMax_G7" localSheetId="2" hidden="1">"System.Double:Infinity"</definedName>
    <definedName name="solvero_CRMin" hidden="1">"System.Double:-Infinity"</definedName>
    <definedName name="solvero_CRMin_G7" localSheetId="2" hidden="1">"System.Double:-Infinity"</definedName>
    <definedName name="solvero_ISpMarker1_E141" localSheetId="1" hidden="1">"RiskSolver.UI.Charts.Marker:100;3;45.179;1;1;0;0;0;Mean;Mean"</definedName>
    <definedName name="solvero_ISpMarker1_G4" localSheetId="2" hidden="1">"RiskSolver.UI.Charts.Marker:100;3;42.933;1;1;0;0;0;Mean;Mean"</definedName>
    <definedName name="solvero_ISpMarker1_G7" localSheetId="2" hidden="1">"RiskSolver.UI.Charts.Marker:100;3;14.491;1;1;0;0;0;Marker 1;Mean"</definedName>
    <definedName name="solvero_ISpMarkers_E141" localSheetId="1" hidden="1">"RiskSolver.UI.Charts.Markers:1"</definedName>
    <definedName name="solvero_ISpMarkers_G4" localSheetId="2" hidden="1">"RiskSolver.UI.Charts.Markers:1"</definedName>
    <definedName name="solvero_ISpMarkers_G7" localSheetId="2" hidden="1">"RiskSolver.UI.Charts.Markers:1"</definedName>
    <definedName name="solvero_OSpPars" hidden="1">"RiskSolver.UI.Charts.OutDlgPars:-1000001;-80;-57;61;55;0;0;90;80;0;0;0;0;"</definedName>
    <definedName name="solvero_OSpPars_G7" localSheetId="2" hidden="1">"RiskSolver.UI.Charts.OutDlgPars:-1000001;11;24;70;51;0;1;90;80;0;0;0;0;"</definedName>
  </definedNames>
  <calcPr calcId="145621"/>
</workbook>
</file>

<file path=xl/calcChain.xml><?xml version="1.0" encoding="utf-8"?>
<calcChain xmlns="http://schemas.openxmlformats.org/spreadsheetml/2006/main">
  <c r="E16" i="12" l="1"/>
  <c r="C17" i="12" s="1"/>
  <c r="G5" i="4"/>
  <c r="C11" i="4"/>
  <c r="C12" i="4"/>
  <c r="C17" i="4"/>
  <c r="C11" i="12"/>
  <c r="C12" i="12"/>
  <c r="D31" i="4" l="1"/>
  <c r="D120" i="12"/>
  <c r="D84" i="4"/>
  <c r="D85" i="4"/>
  <c r="D120" i="4"/>
  <c r="D84" i="12"/>
  <c r="D107" i="4"/>
  <c r="D114" i="12"/>
  <c r="D133" i="12"/>
  <c r="D76" i="4"/>
  <c r="D41" i="4"/>
  <c r="D133" i="4"/>
  <c r="D92" i="4"/>
  <c r="D61" i="4"/>
  <c r="D136" i="12"/>
  <c r="D101" i="12"/>
  <c r="D59" i="4"/>
  <c r="D33" i="4"/>
  <c r="D27" i="4"/>
  <c r="D49" i="4"/>
  <c r="D141" i="12"/>
  <c r="D68" i="12"/>
  <c r="D57" i="4"/>
  <c r="D114" i="4"/>
  <c r="D56" i="12"/>
  <c r="D78" i="12"/>
  <c r="D24" i="12"/>
  <c r="D77" i="4"/>
  <c r="D99" i="12"/>
  <c r="D62" i="12"/>
  <c r="D53" i="12"/>
  <c r="D72" i="4"/>
  <c r="D66" i="4"/>
  <c r="D65" i="12"/>
  <c r="D108" i="4"/>
  <c r="D87" i="12"/>
  <c r="D81" i="4"/>
  <c r="D17" i="12"/>
  <c r="D119" i="12"/>
  <c r="D29" i="4"/>
  <c r="D23" i="4"/>
  <c r="D30" i="4"/>
  <c r="D21" i="12"/>
  <c r="D128" i="4"/>
  <c r="D40" i="4"/>
  <c r="D49" i="12"/>
  <c r="D59" i="12"/>
  <c r="D136" i="4"/>
  <c r="D96" i="4"/>
  <c r="D79" i="12"/>
  <c r="D35" i="4"/>
  <c r="D116" i="4"/>
  <c r="D135" i="12"/>
  <c r="D97" i="4"/>
  <c r="D140" i="4"/>
  <c r="D110" i="12"/>
  <c r="D38" i="12"/>
  <c r="D127" i="4"/>
  <c r="D130" i="12"/>
  <c r="D70" i="12"/>
  <c r="D20" i="12"/>
  <c r="D105" i="4"/>
  <c r="D108" i="12"/>
  <c r="D60" i="12"/>
  <c r="D76" i="12"/>
  <c r="D98" i="12"/>
  <c r="D75" i="4"/>
  <c r="D21" i="4"/>
  <c r="D137" i="4"/>
  <c r="D138" i="4"/>
  <c r="D54" i="12"/>
  <c r="D53" i="4"/>
  <c r="D123" i="4"/>
  <c r="D29" i="12"/>
  <c r="D91" i="4"/>
  <c r="D94" i="4"/>
  <c r="D67" i="4"/>
  <c r="D37" i="12"/>
  <c r="D90" i="12"/>
  <c r="D54" i="4"/>
  <c r="D103" i="4"/>
  <c r="D36" i="4"/>
  <c r="D116" i="12"/>
  <c r="D27" i="12"/>
  <c r="D73" i="4"/>
  <c r="D64" i="12"/>
  <c r="D99" i="4"/>
  <c r="D82" i="4"/>
  <c r="D106" i="12"/>
  <c r="D73" i="12"/>
  <c r="D131" i="4"/>
  <c r="D113" i="12"/>
  <c r="D81" i="12"/>
  <c r="D69" i="12"/>
  <c r="D34" i="12"/>
  <c r="D62" i="4"/>
  <c r="D19" i="4"/>
  <c r="D51" i="12"/>
  <c r="D89" i="4"/>
  <c r="D40" i="12"/>
  <c r="D80" i="4"/>
  <c r="D129" i="4"/>
  <c r="D37" i="4"/>
  <c r="D115" i="12"/>
  <c r="D126" i="4"/>
  <c r="D122" i="12"/>
  <c r="D19" i="12"/>
  <c r="D58" i="12"/>
  <c r="D42" i="4"/>
  <c r="D109" i="4"/>
  <c r="D41" i="12"/>
  <c r="D104" i="4"/>
  <c r="D31" i="12"/>
  <c r="D33" i="12"/>
  <c r="D36" i="12"/>
  <c r="D55" i="4"/>
  <c r="D83" i="12"/>
  <c r="D124" i="12"/>
  <c r="D51" i="4"/>
  <c r="D140" i="12"/>
  <c r="D125" i="4"/>
  <c r="D43" i="4"/>
  <c r="D103" i="12"/>
  <c r="D52" i="4"/>
  <c r="D46" i="4"/>
  <c r="D104" i="12"/>
  <c r="D85" i="12"/>
  <c r="D92" i="12"/>
  <c r="D44" i="4"/>
  <c r="D47" i="4"/>
  <c r="D139" i="12"/>
  <c r="D55" i="12"/>
  <c r="D74" i="12"/>
  <c r="D66" i="12"/>
  <c r="D61" i="12"/>
  <c r="D79" i="4"/>
  <c r="D132" i="4"/>
  <c r="D45" i="4"/>
  <c r="D88" i="12"/>
  <c r="D121" i="12"/>
  <c r="D52" i="12"/>
  <c r="D46" i="12"/>
  <c r="D65" i="4"/>
  <c r="D25" i="4"/>
  <c r="D26" i="12"/>
  <c r="D35" i="12"/>
  <c r="D102" i="4"/>
  <c r="D127" i="12"/>
  <c r="D70" i="4"/>
  <c r="D71" i="4"/>
  <c r="D38" i="4"/>
  <c r="D87" i="4"/>
  <c r="D43" i="12"/>
  <c r="D131" i="12"/>
  <c r="D125" i="12"/>
  <c r="D134" i="12"/>
  <c r="D64" i="4"/>
  <c r="D121" i="4"/>
  <c r="D48" i="12"/>
  <c r="D88" i="4"/>
  <c r="D107" i="12"/>
  <c r="D50" i="12"/>
  <c r="D71" i="12"/>
  <c r="D110" i="4"/>
  <c r="D95" i="12"/>
  <c r="D94" i="12"/>
  <c r="D74" i="4"/>
  <c r="D112" i="12"/>
  <c r="D20" i="4"/>
  <c r="D24" i="4"/>
  <c r="D18" i="4"/>
  <c r="D93" i="12"/>
  <c r="D30" i="12"/>
  <c r="D32" i="12"/>
  <c r="D105" i="12"/>
  <c r="D17" i="4"/>
  <c r="D68" i="4"/>
  <c r="D141" i="4"/>
  <c r="D118" i="12"/>
  <c r="D117" i="4"/>
  <c r="D80" i="12"/>
  <c r="D75" i="12"/>
  <c r="D45" i="12"/>
  <c r="D86" i="4"/>
  <c r="D102" i="12"/>
  <c r="D135" i="4"/>
  <c r="D95" i="4"/>
  <c r="D118" i="4"/>
  <c r="D78" i="4"/>
  <c r="D100" i="4"/>
  <c r="D50" i="4"/>
  <c r="D67" i="12"/>
  <c r="D82" i="12"/>
  <c r="D58" i="4"/>
  <c r="D93" i="4"/>
  <c r="D134" i="4"/>
  <c r="D112" i="4"/>
  <c r="D89" i="12"/>
  <c r="D22" i="4"/>
  <c r="D100" i="12"/>
  <c r="D130" i="4"/>
  <c r="D122" i="4"/>
  <c r="D106" i="4"/>
  <c r="D48" i="4"/>
  <c r="D96" i="12"/>
  <c r="D28" i="4"/>
  <c r="D129" i="12"/>
  <c r="D119" i="4"/>
  <c r="D32" i="4"/>
  <c r="D57" i="12"/>
  <c r="D128" i="12"/>
  <c r="D69" i="4"/>
  <c r="D22" i="12"/>
  <c r="D138" i="12"/>
  <c r="D47" i="12"/>
  <c r="D117" i="12"/>
  <c r="D72" i="12"/>
  <c r="D97" i="12"/>
  <c r="D18" i="12"/>
  <c r="D115" i="4"/>
  <c r="D28" i="12"/>
  <c r="D34" i="4"/>
  <c r="D132" i="12"/>
  <c r="D91" i="12"/>
  <c r="D63" i="12"/>
  <c r="D77" i="12"/>
  <c r="D26" i="4"/>
  <c r="D126" i="12"/>
  <c r="D60" i="4"/>
  <c r="D113" i="4"/>
  <c r="D111" i="4"/>
  <c r="D42" i="12"/>
  <c r="D56" i="4"/>
  <c r="D124" i="4"/>
  <c r="D83" i="4"/>
  <c r="D23" i="12"/>
  <c r="D39" i="4"/>
  <c r="D101" i="4"/>
  <c r="D44" i="12"/>
  <c r="D63" i="4"/>
  <c r="D86" i="12"/>
  <c r="D137" i="12"/>
  <c r="D39" i="12"/>
  <c r="D98" i="4"/>
  <c r="D90" i="4"/>
  <c r="D123" i="12"/>
  <c r="D111" i="12"/>
  <c r="D25" i="12"/>
  <c r="D109" i="12"/>
  <c r="D139" i="4"/>
  <c r="E17" i="4" l="1"/>
  <c r="C18" i="4" s="1"/>
  <c r="E18" i="4" s="1"/>
  <c r="C19" i="4" s="1"/>
  <c r="E19" i="4" s="1"/>
  <c r="C20" i="4" s="1"/>
  <c r="E20" i="4" s="1"/>
  <c r="C21" i="4" s="1"/>
  <c r="E21" i="4" s="1"/>
  <c r="C22" i="4" s="1"/>
  <c r="E22" i="4" s="1"/>
  <c r="C23" i="4" s="1"/>
  <c r="E23" i="4" s="1"/>
  <c r="C24" i="4" s="1"/>
  <c r="E24" i="4" s="1"/>
  <c r="C25" i="4" s="1"/>
  <c r="E25" i="4" s="1"/>
  <c r="C26" i="4" s="1"/>
  <c r="E26" i="4" s="1"/>
  <c r="C27" i="4" s="1"/>
  <c r="E27" i="4" s="1"/>
  <c r="C28" i="4" s="1"/>
  <c r="E28" i="4" s="1"/>
  <c r="C29" i="4" s="1"/>
  <c r="E29" i="4" s="1"/>
  <c r="C30" i="4" s="1"/>
  <c r="E30" i="4" s="1"/>
  <c r="C31" i="4" s="1"/>
  <c r="E31" i="4" s="1"/>
  <c r="C32" i="4" s="1"/>
  <c r="E32" i="4" s="1"/>
  <c r="C33" i="4" s="1"/>
  <c r="E33" i="4" s="1"/>
  <c r="C34" i="4" s="1"/>
  <c r="E34" i="4" s="1"/>
  <c r="C35" i="4" s="1"/>
  <c r="E35" i="4" s="1"/>
  <c r="C36" i="4" s="1"/>
  <c r="E36" i="4" s="1"/>
  <c r="C37" i="4" s="1"/>
  <c r="E37" i="4" s="1"/>
  <c r="C38" i="4" s="1"/>
  <c r="E38" i="4" s="1"/>
  <c r="C39" i="4" s="1"/>
  <c r="E39" i="4" s="1"/>
  <c r="C40" i="4" s="1"/>
  <c r="E40" i="4" s="1"/>
  <c r="C41" i="4" s="1"/>
  <c r="E41" i="4" s="1"/>
  <c r="C42" i="4" s="1"/>
  <c r="E42" i="4" s="1"/>
  <c r="C43" i="4" s="1"/>
  <c r="E43" i="4" s="1"/>
  <c r="C44" i="4" s="1"/>
  <c r="E44" i="4" s="1"/>
  <c r="C45" i="4" s="1"/>
  <c r="E45" i="4" s="1"/>
  <c r="C46" i="4" s="1"/>
  <c r="E46" i="4" s="1"/>
  <c r="C47" i="4" s="1"/>
  <c r="E47" i="4" s="1"/>
  <c r="C48" i="4" s="1"/>
  <c r="E48" i="4" s="1"/>
  <c r="C49" i="4" s="1"/>
  <c r="E49" i="4" s="1"/>
  <c r="C50" i="4" s="1"/>
  <c r="E50" i="4" s="1"/>
  <c r="C51" i="4" s="1"/>
  <c r="E51" i="4" s="1"/>
  <c r="C52" i="4" s="1"/>
  <c r="E52" i="4" s="1"/>
  <c r="C53" i="4" s="1"/>
  <c r="E53" i="4" s="1"/>
  <c r="C54" i="4" s="1"/>
  <c r="E54" i="4" s="1"/>
  <c r="C55" i="4" s="1"/>
  <c r="E55" i="4" s="1"/>
  <c r="C56" i="4" s="1"/>
  <c r="E56" i="4" s="1"/>
  <c r="C57" i="4" s="1"/>
  <c r="E57" i="4" s="1"/>
  <c r="C58" i="4" s="1"/>
  <c r="E58" i="4" s="1"/>
  <c r="C59" i="4" s="1"/>
  <c r="E59" i="4" s="1"/>
  <c r="C60" i="4" s="1"/>
  <c r="E60" i="4" s="1"/>
  <c r="C61" i="4" s="1"/>
  <c r="E61" i="4" s="1"/>
  <c r="C62" i="4" s="1"/>
  <c r="E62" i="4" s="1"/>
  <c r="C63" i="4" s="1"/>
  <c r="E63" i="4" s="1"/>
  <c r="C64" i="4" s="1"/>
  <c r="E64" i="4" s="1"/>
  <c r="C65" i="4" s="1"/>
  <c r="E65" i="4" s="1"/>
  <c r="C66" i="4" s="1"/>
  <c r="E66" i="4" s="1"/>
  <c r="C67" i="4" s="1"/>
  <c r="E67" i="4" s="1"/>
  <c r="C68" i="4" s="1"/>
  <c r="E68" i="4" s="1"/>
  <c r="C69" i="4" s="1"/>
  <c r="E69" i="4" s="1"/>
  <c r="C70" i="4" s="1"/>
  <c r="E70" i="4" s="1"/>
  <c r="C71" i="4" s="1"/>
  <c r="E71" i="4" s="1"/>
  <c r="C72" i="4" s="1"/>
  <c r="E72" i="4" s="1"/>
  <c r="C73" i="4" s="1"/>
  <c r="E73" i="4" s="1"/>
  <c r="C74" i="4" s="1"/>
  <c r="E74" i="4" s="1"/>
  <c r="C75" i="4" s="1"/>
  <c r="E75" i="4" s="1"/>
  <c r="C76" i="4" s="1"/>
  <c r="E76" i="4" s="1"/>
  <c r="C77" i="4" s="1"/>
  <c r="E77" i="4" s="1"/>
  <c r="C78" i="4" s="1"/>
  <c r="E78" i="4" s="1"/>
  <c r="C79" i="4" s="1"/>
  <c r="E79" i="4" s="1"/>
  <c r="C80" i="4" s="1"/>
  <c r="E80" i="4" s="1"/>
  <c r="C81" i="4" s="1"/>
  <c r="E81" i="4" s="1"/>
  <c r="C82" i="4" s="1"/>
  <c r="E82" i="4" s="1"/>
  <c r="C83" i="4" s="1"/>
  <c r="E83" i="4" s="1"/>
  <c r="C84" i="4" s="1"/>
  <c r="E84" i="4" s="1"/>
  <c r="C85" i="4" s="1"/>
  <c r="E85" i="4" s="1"/>
  <c r="C86" i="4" s="1"/>
  <c r="E86" i="4" s="1"/>
  <c r="C87" i="4" s="1"/>
  <c r="E87" i="4" s="1"/>
  <c r="C88" i="4" s="1"/>
  <c r="E88" i="4" s="1"/>
  <c r="C89" i="4" s="1"/>
  <c r="E89" i="4" s="1"/>
  <c r="C90" i="4" s="1"/>
  <c r="E90" i="4" s="1"/>
  <c r="C91" i="4" s="1"/>
  <c r="E91" i="4" s="1"/>
  <c r="C92" i="4" s="1"/>
  <c r="E92" i="4" s="1"/>
  <c r="C93" i="4" s="1"/>
  <c r="E93" i="4" s="1"/>
  <c r="C94" i="4" s="1"/>
  <c r="E94" i="4" s="1"/>
  <c r="C95" i="4" s="1"/>
  <c r="E95" i="4" s="1"/>
  <c r="C96" i="4" s="1"/>
  <c r="E96" i="4" s="1"/>
  <c r="C97" i="4" s="1"/>
  <c r="E97" i="4" s="1"/>
  <c r="C98" i="4" s="1"/>
  <c r="E98" i="4" s="1"/>
  <c r="C99" i="4" s="1"/>
  <c r="E99" i="4" s="1"/>
  <c r="C100" i="4" s="1"/>
  <c r="E100" i="4" s="1"/>
  <c r="C101" i="4" s="1"/>
  <c r="E101" i="4" s="1"/>
  <c r="C102" i="4" s="1"/>
  <c r="E102" i="4" s="1"/>
  <c r="C103" i="4" s="1"/>
  <c r="E103" i="4" s="1"/>
  <c r="C104" i="4" s="1"/>
  <c r="E104" i="4" s="1"/>
  <c r="C105" i="4" s="1"/>
  <c r="E105" i="4" s="1"/>
  <c r="C106" i="4" s="1"/>
  <c r="E106" i="4" s="1"/>
  <c r="C107" i="4" s="1"/>
  <c r="E107" i="4" s="1"/>
  <c r="C108" i="4" s="1"/>
  <c r="E108" i="4" s="1"/>
  <c r="C109" i="4" s="1"/>
  <c r="E109" i="4" s="1"/>
  <c r="C110" i="4" s="1"/>
  <c r="E110" i="4" s="1"/>
  <c r="C111" i="4" s="1"/>
  <c r="E111" i="4" s="1"/>
  <c r="C112" i="4" s="1"/>
  <c r="E112" i="4" s="1"/>
  <c r="C113" i="4" s="1"/>
  <c r="E113" i="4" s="1"/>
  <c r="C114" i="4" s="1"/>
  <c r="E114" i="4" s="1"/>
  <c r="C115" i="4" s="1"/>
  <c r="E115" i="4" s="1"/>
  <c r="C116" i="4" s="1"/>
  <c r="E116" i="4" s="1"/>
  <c r="C117" i="4" s="1"/>
  <c r="E117" i="4" s="1"/>
  <c r="C118" i="4" s="1"/>
  <c r="E118" i="4" s="1"/>
  <c r="C119" i="4" s="1"/>
  <c r="E119" i="4" s="1"/>
  <c r="C120" i="4" s="1"/>
  <c r="E120" i="4" s="1"/>
  <c r="C121" i="4" s="1"/>
  <c r="E121" i="4" s="1"/>
  <c r="C122" i="4" s="1"/>
  <c r="E122" i="4" s="1"/>
  <c r="C123" i="4" s="1"/>
  <c r="E123" i="4" s="1"/>
  <c r="C124" i="4" s="1"/>
  <c r="E124" i="4" s="1"/>
  <c r="C125" i="4" s="1"/>
  <c r="E125" i="4" s="1"/>
  <c r="C126" i="4" s="1"/>
  <c r="E126" i="4" s="1"/>
  <c r="C127" i="4" s="1"/>
  <c r="E127" i="4" s="1"/>
  <c r="C128" i="4" s="1"/>
  <c r="E128" i="4" s="1"/>
  <c r="C129" i="4" s="1"/>
  <c r="E129" i="4" s="1"/>
  <c r="C130" i="4" s="1"/>
  <c r="E130" i="4" s="1"/>
  <c r="C131" i="4" s="1"/>
  <c r="E131" i="4" s="1"/>
  <c r="C132" i="4" s="1"/>
  <c r="E132" i="4" s="1"/>
  <c r="C133" i="4" s="1"/>
  <c r="E133" i="4" s="1"/>
  <c r="C134" i="4" s="1"/>
  <c r="E134" i="4" s="1"/>
  <c r="C135" i="4" s="1"/>
  <c r="E135" i="4" s="1"/>
  <c r="C136" i="4" s="1"/>
  <c r="E136" i="4" s="1"/>
  <c r="C137" i="4" s="1"/>
  <c r="E137" i="4" s="1"/>
  <c r="C138" i="4" s="1"/>
  <c r="E138" i="4" s="1"/>
  <c r="C139" i="4" s="1"/>
  <c r="E139" i="4" s="1"/>
  <c r="C140" i="4" s="1"/>
  <c r="E140" i="4" s="1"/>
  <c r="C141" i="4" s="1"/>
  <c r="E141" i="4" s="1"/>
  <c r="E17" i="12"/>
  <c r="C18" i="12" s="1"/>
  <c r="E18" i="12" s="1"/>
  <c r="C19" i="12" s="1"/>
  <c r="E19" i="12" s="1"/>
  <c r="C20" i="12" s="1"/>
  <c r="E20" i="12" s="1"/>
  <c r="C21" i="12" s="1"/>
  <c r="E21" i="12" s="1"/>
  <c r="C22" i="12" s="1"/>
  <c r="E22" i="12" s="1"/>
  <c r="C23" i="12" s="1"/>
  <c r="E23" i="12" s="1"/>
  <c r="C24" i="12" s="1"/>
  <c r="E24" i="12" s="1"/>
  <c r="C25" i="12" s="1"/>
  <c r="E25" i="12" s="1"/>
  <c r="C26" i="12" s="1"/>
  <c r="E26" i="12" s="1"/>
  <c r="C27" i="12" s="1"/>
  <c r="E27" i="12" s="1"/>
  <c r="C28" i="12" s="1"/>
  <c r="E28" i="12" s="1"/>
  <c r="C29" i="12" s="1"/>
  <c r="E29" i="12" s="1"/>
  <c r="C30" i="12" s="1"/>
  <c r="E30" i="12" s="1"/>
  <c r="C31" i="12" s="1"/>
  <c r="E31" i="12" s="1"/>
  <c r="C32" i="12" s="1"/>
  <c r="E32" i="12" s="1"/>
  <c r="C33" i="12" s="1"/>
  <c r="E33" i="12" s="1"/>
  <c r="C34" i="12" s="1"/>
  <c r="E34" i="12" s="1"/>
  <c r="C35" i="12" s="1"/>
  <c r="E35" i="12" s="1"/>
  <c r="C36" i="12" s="1"/>
  <c r="E36" i="12" s="1"/>
  <c r="C37" i="12" s="1"/>
  <c r="E37" i="12" s="1"/>
  <c r="C38" i="12" s="1"/>
  <c r="E38" i="12" s="1"/>
  <c r="C39" i="12" s="1"/>
  <c r="E39" i="12" s="1"/>
  <c r="C40" i="12" s="1"/>
  <c r="E40" i="12" s="1"/>
  <c r="C41" i="12" s="1"/>
  <c r="E41" i="12" s="1"/>
  <c r="C42" i="12" s="1"/>
  <c r="E42" i="12" s="1"/>
  <c r="C43" i="12" s="1"/>
  <c r="E43" i="12" s="1"/>
  <c r="C44" i="12" s="1"/>
  <c r="E44" i="12" s="1"/>
  <c r="C45" i="12" s="1"/>
  <c r="E45" i="12" s="1"/>
  <c r="C46" i="12" s="1"/>
  <c r="E46" i="12" s="1"/>
  <c r="C47" i="12" s="1"/>
  <c r="E47" i="12" s="1"/>
  <c r="C48" i="12" s="1"/>
  <c r="E48" i="12" s="1"/>
  <c r="C49" i="12" s="1"/>
  <c r="E49" i="12" s="1"/>
  <c r="C50" i="12" s="1"/>
  <c r="E50" i="12" s="1"/>
  <c r="C51" i="12" s="1"/>
  <c r="E51" i="12" s="1"/>
  <c r="C52" i="12" s="1"/>
  <c r="E52" i="12" s="1"/>
  <c r="C53" i="12" s="1"/>
  <c r="E53" i="12" s="1"/>
  <c r="C54" i="12" s="1"/>
  <c r="E54" i="12" s="1"/>
  <c r="C55" i="12" s="1"/>
  <c r="E55" i="12" s="1"/>
  <c r="C56" i="12" s="1"/>
  <c r="E56" i="12" s="1"/>
  <c r="C57" i="12" s="1"/>
  <c r="E57" i="12" s="1"/>
  <c r="C58" i="12" s="1"/>
  <c r="E58" i="12" s="1"/>
  <c r="C59" i="12" s="1"/>
  <c r="E59" i="12" s="1"/>
  <c r="C60" i="12" s="1"/>
  <c r="E60" i="12" s="1"/>
  <c r="C61" i="12" s="1"/>
  <c r="E61" i="12" s="1"/>
  <c r="C62" i="12" s="1"/>
  <c r="E62" i="12" s="1"/>
  <c r="C63" i="12" s="1"/>
  <c r="E63" i="12" s="1"/>
  <c r="C64" i="12" s="1"/>
  <c r="E64" i="12" s="1"/>
  <c r="C65" i="12" s="1"/>
  <c r="E65" i="12" s="1"/>
  <c r="C66" i="12" s="1"/>
  <c r="E66" i="12" s="1"/>
  <c r="C67" i="12" s="1"/>
  <c r="E67" i="12" s="1"/>
  <c r="C68" i="12" s="1"/>
  <c r="E68" i="12" s="1"/>
  <c r="C69" i="12" s="1"/>
  <c r="E69" i="12" s="1"/>
  <c r="C70" i="12" s="1"/>
  <c r="E70" i="12" s="1"/>
  <c r="C71" i="12" s="1"/>
  <c r="E71" i="12" s="1"/>
  <c r="C72" i="12" s="1"/>
  <c r="E72" i="12" s="1"/>
  <c r="C73" i="12" s="1"/>
  <c r="E73" i="12" s="1"/>
  <c r="C74" i="12" s="1"/>
  <c r="E74" i="12" s="1"/>
  <c r="C75" i="12" s="1"/>
  <c r="E75" i="12" s="1"/>
  <c r="C76" i="12" s="1"/>
  <c r="E76" i="12" s="1"/>
  <c r="C77" i="12" s="1"/>
  <c r="E77" i="12" s="1"/>
  <c r="C78" i="12" s="1"/>
  <c r="E78" i="12" s="1"/>
  <c r="C79" i="12" s="1"/>
  <c r="E79" i="12" s="1"/>
  <c r="C80" i="12" s="1"/>
  <c r="E80" i="12" s="1"/>
  <c r="C81" i="12" s="1"/>
  <c r="E81" i="12" s="1"/>
  <c r="C82" i="12" s="1"/>
  <c r="E82" i="12" s="1"/>
  <c r="C83" i="12" s="1"/>
  <c r="E83" i="12" s="1"/>
  <c r="C84" i="12" s="1"/>
  <c r="E84" i="12" s="1"/>
  <c r="C85" i="12" s="1"/>
  <c r="E85" i="12" s="1"/>
  <c r="C86" i="12" s="1"/>
  <c r="E86" i="12" s="1"/>
  <c r="C87" i="12" s="1"/>
  <c r="E87" i="12" s="1"/>
  <c r="C88" i="12" s="1"/>
  <c r="E88" i="12" s="1"/>
  <c r="C89" i="12" s="1"/>
  <c r="E89" i="12" s="1"/>
  <c r="C90" i="12" s="1"/>
  <c r="E90" i="12" s="1"/>
  <c r="C91" i="12" s="1"/>
  <c r="E91" i="12" s="1"/>
  <c r="C92" i="12" s="1"/>
  <c r="E92" i="12" s="1"/>
  <c r="C93" i="12" s="1"/>
  <c r="E93" i="12" s="1"/>
  <c r="C94" i="12" s="1"/>
  <c r="E94" i="12" s="1"/>
  <c r="C95" i="12" s="1"/>
  <c r="E95" i="12" s="1"/>
  <c r="C96" i="12" s="1"/>
  <c r="E96" i="12" s="1"/>
  <c r="C97" i="12" s="1"/>
  <c r="E97" i="12" s="1"/>
  <c r="C98" i="12" s="1"/>
  <c r="E98" i="12" s="1"/>
  <c r="C99" i="12" s="1"/>
  <c r="E99" i="12" s="1"/>
  <c r="C100" i="12" s="1"/>
  <c r="E100" i="12" s="1"/>
  <c r="C101" i="12" s="1"/>
  <c r="E101" i="12" s="1"/>
  <c r="C102" i="12" s="1"/>
  <c r="E102" i="12" s="1"/>
  <c r="C103" i="12" s="1"/>
  <c r="E103" i="12" s="1"/>
  <c r="C104" i="12" s="1"/>
  <c r="E104" i="12" s="1"/>
  <c r="C105" i="12" s="1"/>
  <c r="E105" i="12" s="1"/>
  <c r="C106" i="12" s="1"/>
  <c r="E106" i="12" s="1"/>
  <c r="C107" i="12" s="1"/>
  <c r="E107" i="12" s="1"/>
  <c r="C108" i="12" s="1"/>
  <c r="E108" i="12" s="1"/>
  <c r="C109" i="12" s="1"/>
  <c r="E109" i="12" s="1"/>
  <c r="C110" i="12" s="1"/>
  <c r="E110" i="12" s="1"/>
  <c r="C111" i="12" s="1"/>
  <c r="E111" i="12" s="1"/>
  <c r="C112" i="12" s="1"/>
  <c r="E112" i="12" s="1"/>
  <c r="C113" i="12" s="1"/>
  <c r="E113" i="12" s="1"/>
  <c r="C114" i="12" s="1"/>
  <c r="E114" i="12" s="1"/>
  <c r="C115" i="12" s="1"/>
  <c r="E115" i="12" s="1"/>
  <c r="C116" i="12" s="1"/>
  <c r="E116" i="12" s="1"/>
  <c r="C117" i="12" s="1"/>
  <c r="E117" i="12" s="1"/>
  <c r="C118" i="12" s="1"/>
  <c r="E118" i="12" s="1"/>
  <c r="C119" i="12" s="1"/>
  <c r="E119" i="12" s="1"/>
  <c r="C120" i="12" s="1"/>
  <c r="E120" i="12" s="1"/>
  <c r="C121" i="12" s="1"/>
  <c r="E121" i="12" s="1"/>
  <c r="C122" i="12" s="1"/>
  <c r="E122" i="12" s="1"/>
  <c r="C123" i="12" s="1"/>
  <c r="E123" i="12" s="1"/>
  <c r="C124" i="12" s="1"/>
  <c r="E124" i="12" s="1"/>
  <c r="C125" i="12" s="1"/>
  <c r="E125" i="12" s="1"/>
  <c r="C126" i="12" s="1"/>
  <c r="E126" i="12" s="1"/>
  <c r="C127" i="12" s="1"/>
  <c r="E127" i="12" s="1"/>
  <c r="C128" i="12" s="1"/>
  <c r="E128" i="12" s="1"/>
  <c r="C129" i="12" s="1"/>
  <c r="E129" i="12" s="1"/>
  <c r="C130" i="12" s="1"/>
  <c r="E130" i="12" s="1"/>
  <c r="C131" i="12" s="1"/>
  <c r="E131" i="12" s="1"/>
  <c r="C132" i="12" s="1"/>
  <c r="E132" i="12" s="1"/>
  <c r="C133" i="12" s="1"/>
  <c r="E133" i="12" s="1"/>
  <c r="C134" i="12" s="1"/>
  <c r="E134" i="12" s="1"/>
  <c r="C135" i="12" s="1"/>
  <c r="E135" i="12" s="1"/>
  <c r="C136" i="12" s="1"/>
  <c r="E136" i="12" s="1"/>
  <c r="C137" i="12" s="1"/>
  <c r="E137" i="12" s="1"/>
  <c r="C138" i="12" s="1"/>
  <c r="E138" i="12" s="1"/>
  <c r="C139" i="12" s="1"/>
  <c r="E139" i="12" s="1"/>
  <c r="C140" i="12" s="1"/>
  <c r="E140" i="12" s="1"/>
  <c r="C141" i="12" s="1"/>
  <c r="E141" i="12"/>
  <c r="G4" i="4"/>
  <c r="G6" i="4"/>
  <c r="G7" i="4"/>
</calcChain>
</file>

<file path=xl/comments1.xml><?xml version="1.0" encoding="utf-8"?>
<comments xmlns="http://schemas.openxmlformats.org/spreadsheetml/2006/main">
  <authors>
    <author>Steve.Powell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 xml:space="preserve">The effective mean return is the annual mean less one-half the squared standard deviation, divided by the number of trading days. 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EXP(PsiNormal($C$11,$C$12)</t>
        </r>
      </text>
    </comment>
  </commentList>
</comments>
</file>

<file path=xl/comments2.xml><?xml version="1.0" encoding="utf-8"?>
<comments xmlns="http://schemas.openxmlformats.org/spreadsheetml/2006/main">
  <authors>
    <author>Steve.Powell</author>
  </authors>
  <commentList>
    <comment ref="G4" authorId="0">
      <text>
        <r>
          <rPr>
            <b/>
            <sz val="8"/>
            <color indexed="81"/>
            <rFont val="Tahoma"/>
            <family val="2"/>
          </rPr>
          <t>Output: Price at expiration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Output: Intrinsic value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Output: Option price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 xml:space="preserve">To price an option, use the risk-free rate rather than the average annual growth rate as the effective mean. </t>
        </r>
      </text>
    </comment>
  </commentList>
</comments>
</file>

<file path=xl/sharedStrings.xml><?xml version="1.0" encoding="utf-8"?>
<sst xmlns="http://schemas.openxmlformats.org/spreadsheetml/2006/main" count="45" uniqueCount="24">
  <si>
    <t>Average annual growth</t>
  </si>
  <si>
    <t>Annual volatility</t>
  </si>
  <si>
    <t>Assumptions</t>
  </si>
  <si>
    <t>Day</t>
  </si>
  <si>
    <t>Stock price</t>
  </si>
  <si>
    <t>Strike Price</t>
  </si>
  <si>
    <t>Intrinsic value</t>
  </si>
  <si>
    <t>Current price</t>
  </si>
  <si>
    <t>Strike price</t>
  </si>
  <si>
    <t>Price</t>
  </si>
  <si>
    <t>Present value</t>
  </si>
  <si>
    <t>Option Pricing</t>
  </si>
  <si>
    <t>Expiration (days)</t>
  </si>
  <si>
    <t>Growth</t>
  </si>
  <si>
    <t>Initial</t>
  </si>
  <si>
    <t>Factor</t>
  </si>
  <si>
    <t>Ending</t>
  </si>
  <si>
    <t>Option Price Calculation</t>
  </si>
  <si>
    <t>Stock Price Model</t>
  </si>
  <si>
    <t>NA</t>
  </si>
  <si>
    <t>Risk-free rate</t>
  </si>
  <si>
    <t>Daily mean</t>
  </si>
  <si>
    <t>Daily standard deviation</t>
  </si>
  <si>
    <t>Annual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</si>
</sst>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.00000_);_(* \(#,##0.000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" fontId="2" fillId="0" borderId="0" xfId="0" applyNumberFormat="1" applyFont="1" applyAlignment="1">
      <alignment horizontal="left"/>
    </xf>
    <xf numFmtId="0" fontId="0" fillId="0" borderId="1" xfId="0" applyBorder="1"/>
    <xf numFmtId="6" fontId="0" fillId="0" borderId="2" xfId="0" applyNumberFormat="1" applyBorder="1"/>
    <xf numFmtId="0" fontId="0" fillId="0" borderId="3" xfId="0" applyBorder="1"/>
    <xf numFmtId="6" fontId="0" fillId="0" borderId="4" xfId="0" applyNumberFormat="1" applyBorder="1"/>
    <xf numFmtId="0" fontId="0" fillId="0" borderId="4" xfId="0" applyBorder="1"/>
    <xf numFmtId="9" fontId="0" fillId="0" borderId="4" xfId="0" applyNumberFormat="1" applyBorder="1"/>
    <xf numFmtId="9" fontId="0" fillId="0" borderId="4" xfId="0" applyNumberFormat="1" applyFill="1" applyBorder="1"/>
    <xf numFmtId="164" fontId="0" fillId="0" borderId="4" xfId="1" applyNumberFormat="1" applyFont="1" applyBorder="1"/>
    <xf numFmtId="0" fontId="0" fillId="0" borderId="5" xfId="0" applyBorder="1"/>
    <xf numFmtId="164" fontId="0" fillId="0" borderId="6" xfId="1" applyNumberFormat="1" applyFont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8" fontId="0" fillId="0" borderId="4" xfId="0" applyNumberFormat="1" applyBorder="1"/>
    <xf numFmtId="8" fontId="0" fillId="0" borderId="0" xfId="0" applyNumberFormat="1" applyBorder="1"/>
    <xf numFmtId="43" fontId="0" fillId="0" borderId="0" xfId="1" applyFont="1" applyFill="1" applyBorder="1"/>
    <xf numFmtId="8" fontId="0" fillId="0" borderId="7" xfId="0" applyNumberFormat="1" applyBorder="1"/>
    <xf numFmtId="8" fontId="0" fillId="0" borderId="6" xfId="0" applyNumberFormat="1" applyBorder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0" fillId="0" borderId="4" xfId="0" applyNumberFormat="1" applyBorder="1"/>
    <xf numFmtId="0" fontId="0" fillId="0" borderId="1" xfId="0" applyBorder="1" applyAlignment="1">
      <alignment horizontal="center"/>
    </xf>
    <xf numFmtId="2" fontId="0" fillId="0" borderId="2" xfId="0" applyNumberFormat="1" applyBorder="1"/>
    <xf numFmtId="43" fontId="0" fillId="0" borderId="7" xfId="1" applyFont="1" applyFill="1" applyBorder="1"/>
    <xf numFmtId="2" fontId="0" fillId="2" borderId="6" xfId="0" applyNumberFormat="1" applyFill="1" applyBorder="1"/>
    <xf numFmtId="0" fontId="1" fillId="0" borderId="3" xfId="0" applyFont="1" applyBorder="1"/>
    <xf numFmtId="8" fontId="0" fillId="0" borderId="2" xfId="0" applyNumberFormat="1" applyBorder="1"/>
    <xf numFmtId="8" fontId="0" fillId="2" borderId="9" xfId="0" applyNumberForma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058080395552"/>
          <c:y val="7.874043303642192E-2"/>
          <c:w val="0.79045643153526957"/>
          <c:h val="0.73491002017209073"/>
        </c:manualLayout>
      </c:layout>
      <c:lineChart>
        <c:grouping val="standard"/>
        <c:varyColors val="0"/>
        <c:ser>
          <c:idx val="0"/>
          <c:order val="0"/>
          <c:cat>
            <c:numRef>
              <c:f>'14.27'!$B$16:$B$141</c:f>
              <c:numCache>
                <c:formatCode>General</c:formatCode>
                <c:ptCount val="1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cat>
          <c:val>
            <c:numRef>
              <c:f>'14.27'!$E$16:$E$141</c:f>
              <c:numCache>
                <c:formatCode>0.00</c:formatCode>
                <c:ptCount val="126"/>
                <c:pt idx="0">
                  <c:v>35</c:v>
                </c:pt>
                <c:pt idx="1">
                  <c:v>35.83336744373873</c:v>
                </c:pt>
                <c:pt idx="2">
                  <c:v>34.959142532008023</c:v>
                </c:pt>
                <c:pt idx="3">
                  <c:v>35.052709198731272</c:v>
                </c:pt>
                <c:pt idx="4">
                  <c:v>36.33131630787507</c:v>
                </c:pt>
                <c:pt idx="5">
                  <c:v>36.03677712580452</c:v>
                </c:pt>
                <c:pt idx="6">
                  <c:v>35.620317417366138</c:v>
                </c:pt>
                <c:pt idx="7">
                  <c:v>35.45925901102823</c:v>
                </c:pt>
                <c:pt idx="8">
                  <c:v>34.193652657001451</c:v>
                </c:pt>
                <c:pt idx="9">
                  <c:v>32.422111360207076</c:v>
                </c:pt>
                <c:pt idx="10">
                  <c:v>32.92805704434339</c:v>
                </c:pt>
                <c:pt idx="11">
                  <c:v>33.369336022068019</c:v>
                </c:pt>
                <c:pt idx="12">
                  <c:v>32.355094204518366</c:v>
                </c:pt>
                <c:pt idx="13">
                  <c:v>32.976302543734974</c:v>
                </c:pt>
                <c:pt idx="14">
                  <c:v>33.495250511682954</c:v>
                </c:pt>
                <c:pt idx="15">
                  <c:v>32.810432555832485</c:v>
                </c:pt>
                <c:pt idx="16">
                  <c:v>32.284379256991414</c:v>
                </c:pt>
                <c:pt idx="17">
                  <c:v>32.144363584492453</c:v>
                </c:pt>
                <c:pt idx="18">
                  <c:v>32.737873070779244</c:v>
                </c:pt>
                <c:pt idx="19">
                  <c:v>32.535460029728071</c:v>
                </c:pt>
                <c:pt idx="20">
                  <c:v>31.891282703246741</c:v>
                </c:pt>
                <c:pt idx="21">
                  <c:v>31.944146428085553</c:v>
                </c:pt>
                <c:pt idx="22">
                  <c:v>32.169473698064621</c:v>
                </c:pt>
                <c:pt idx="23">
                  <c:v>32.263865464407033</c:v>
                </c:pt>
                <c:pt idx="24">
                  <c:v>33.00643944306821</c:v>
                </c:pt>
                <c:pt idx="25">
                  <c:v>32.016419648209357</c:v>
                </c:pt>
                <c:pt idx="26">
                  <c:v>32.137711558443172</c:v>
                </c:pt>
                <c:pt idx="27">
                  <c:v>33.030039620259394</c:v>
                </c:pt>
                <c:pt idx="28">
                  <c:v>34.127677126118684</c:v>
                </c:pt>
                <c:pt idx="29">
                  <c:v>35.235547789516716</c:v>
                </c:pt>
                <c:pt idx="30">
                  <c:v>34.565170048622655</c:v>
                </c:pt>
                <c:pt idx="31">
                  <c:v>35.827203785632868</c:v>
                </c:pt>
                <c:pt idx="32">
                  <c:v>36.407558904513017</c:v>
                </c:pt>
                <c:pt idx="33">
                  <c:v>36.560632104996849</c:v>
                </c:pt>
                <c:pt idx="34">
                  <c:v>35.161811952281475</c:v>
                </c:pt>
                <c:pt idx="35">
                  <c:v>35.74868412467417</c:v>
                </c:pt>
                <c:pt idx="36">
                  <c:v>35.340158782329425</c:v>
                </c:pt>
                <c:pt idx="37">
                  <c:v>35.700586143645019</c:v>
                </c:pt>
                <c:pt idx="38">
                  <c:v>35.186023942995469</c:v>
                </c:pt>
                <c:pt idx="39">
                  <c:v>35.445506104595367</c:v>
                </c:pt>
                <c:pt idx="40">
                  <c:v>34.648768494899386</c:v>
                </c:pt>
                <c:pt idx="41">
                  <c:v>34.096715964203987</c:v>
                </c:pt>
                <c:pt idx="42">
                  <c:v>34.677669437576071</c:v>
                </c:pt>
                <c:pt idx="43">
                  <c:v>34.693188551204585</c:v>
                </c:pt>
                <c:pt idx="44">
                  <c:v>35.445289513680201</c:v>
                </c:pt>
                <c:pt idx="45">
                  <c:v>36.16654249017234</c:v>
                </c:pt>
                <c:pt idx="46">
                  <c:v>36.726024543163184</c:v>
                </c:pt>
                <c:pt idx="47">
                  <c:v>36.811474353928659</c:v>
                </c:pt>
                <c:pt idx="48">
                  <c:v>36.519129779828269</c:v>
                </c:pt>
                <c:pt idx="49">
                  <c:v>37.284710824897324</c:v>
                </c:pt>
                <c:pt idx="50">
                  <c:v>37.533910595394126</c:v>
                </c:pt>
                <c:pt idx="51">
                  <c:v>36.947717084277926</c:v>
                </c:pt>
                <c:pt idx="52">
                  <c:v>37.121425984472737</c:v>
                </c:pt>
                <c:pt idx="53">
                  <c:v>37.337335995726953</c:v>
                </c:pt>
                <c:pt idx="54">
                  <c:v>38.336533055377366</c:v>
                </c:pt>
                <c:pt idx="55">
                  <c:v>38.425407034917782</c:v>
                </c:pt>
                <c:pt idx="56">
                  <c:v>39.711029486367359</c:v>
                </c:pt>
                <c:pt idx="57">
                  <c:v>38.691620642796686</c:v>
                </c:pt>
                <c:pt idx="58">
                  <c:v>38.423352350901467</c:v>
                </c:pt>
                <c:pt idx="59">
                  <c:v>39.316525068231918</c:v>
                </c:pt>
                <c:pt idx="60">
                  <c:v>38.927195712568164</c:v>
                </c:pt>
                <c:pt idx="61">
                  <c:v>38.625283789005941</c:v>
                </c:pt>
                <c:pt idx="62">
                  <c:v>39.363285680661932</c:v>
                </c:pt>
                <c:pt idx="63">
                  <c:v>40.159744234155937</c:v>
                </c:pt>
                <c:pt idx="64">
                  <c:v>40.50634424832198</c:v>
                </c:pt>
                <c:pt idx="65">
                  <c:v>40.176987331865831</c:v>
                </c:pt>
                <c:pt idx="66">
                  <c:v>40.697466354856836</c:v>
                </c:pt>
                <c:pt idx="67">
                  <c:v>41.157814310900953</c:v>
                </c:pt>
                <c:pt idx="68">
                  <c:v>40.975633677440641</c:v>
                </c:pt>
                <c:pt idx="69">
                  <c:v>41.413006030233092</c:v>
                </c:pt>
                <c:pt idx="70">
                  <c:v>41.623171609792273</c:v>
                </c:pt>
                <c:pt idx="71">
                  <c:v>40.619226406572103</c:v>
                </c:pt>
                <c:pt idx="72">
                  <c:v>40.18175544293544</c:v>
                </c:pt>
                <c:pt idx="73">
                  <c:v>41.448608231382089</c:v>
                </c:pt>
                <c:pt idx="74">
                  <c:v>40.537645175313855</c:v>
                </c:pt>
                <c:pt idx="75">
                  <c:v>39.815696116412312</c:v>
                </c:pt>
                <c:pt idx="76">
                  <c:v>40.041156488372195</c:v>
                </c:pt>
                <c:pt idx="77">
                  <c:v>40.711323849597228</c:v>
                </c:pt>
                <c:pt idx="78">
                  <c:v>40.291814854194364</c:v>
                </c:pt>
                <c:pt idx="79">
                  <c:v>41.306057306315147</c:v>
                </c:pt>
                <c:pt idx="80">
                  <c:v>41.19853540496478</c:v>
                </c:pt>
                <c:pt idx="81">
                  <c:v>41.631500531516721</c:v>
                </c:pt>
                <c:pt idx="82">
                  <c:v>41.303596641723836</c:v>
                </c:pt>
                <c:pt idx="83">
                  <c:v>41.335045499188361</c:v>
                </c:pt>
                <c:pt idx="84">
                  <c:v>40.251906508652787</c:v>
                </c:pt>
                <c:pt idx="85">
                  <c:v>39.212918243943868</c:v>
                </c:pt>
                <c:pt idx="86">
                  <c:v>39.047131412902118</c:v>
                </c:pt>
                <c:pt idx="87">
                  <c:v>38.695840213056115</c:v>
                </c:pt>
                <c:pt idx="88">
                  <c:v>38.9758598992495</c:v>
                </c:pt>
                <c:pt idx="89">
                  <c:v>38.790544144680766</c:v>
                </c:pt>
                <c:pt idx="90">
                  <c:v>38.720690704554734</c:v>
                </c:pt>
                <c:pt idx="91">
                  <c:v>37.88325879611979</c:v>
                </c:pt>
                <c:pt idx="92">
                  <c:v>37.660211969230254</c:v>
                </c:pt>
                <c:pt idx="93">
                  <c:v>37.899859236482179</c:v>
                </c:pt>
                <c:pt idx="94">
                  <c:v>37.881859689836247</c:v>
                </c:pt>
                <c:pt idx="95">
                  <c:v>37.994634990660899</c:v>
                </c:pt>
                <c:pt idx="96">
                  <c:v>38.840978581915515</c:v>
                </c:pt>
                <c:pt idx="97">
                  <c:v>38.515849126985394</c:v>
                </c:pt>
                <c:pt idx="98">
                  <c:v>38.348822532691784</c:v>
                </c:pt>
                <c:pt idx="99">
                  <c:v>38.566268428135047</c:v>
                </c:pt>
                <c:pt idx="100">
                  <c:v>38.321703653626081</c:v>
                </c:pt>
                <c:pt idx="101">
                  <c:v>38.372647178328627</c:v>
                </c:pt>
                <c:pt idx="102">
                  <c:v>38.455179679879009</c:v>
                </c:pt>
                <c:pt idx="103">
                  <c:v>38.911639213203699</c:v>
                </c:pt>
                <c:pt idx="104">
                  <c:v>37.255583703551018</c:v>
                </c:pt>
                <c:pt idx="105">
                  <c:v>36.467343563609397</c:v>
                </c:pt>
                <c:pt idx="106">
                  <c:v>36.994331940558155</c:v>
                </c:pt>
                <c:pt idx="107">
                  <c:v>37.266781604028495</c:v>
                </c:pt>
                <c:pt idx="108">
                  <c:v>37.990888116109858</c:v>
                </c:pt>
                <c:pt idx="109">
                  <c:v>38.418204959976336</c:v>
                </c:pt>
                <c:pt idx="110">
                  <c:v>38.375958204683087</c:v>
                </c:pt>
                <c:pt idx="111">
                  <c:v>38.562481047220757</c:v>
                </c:pt>
                <c:pt idx="112">
                  <c:v>38.045608011398755</c:v>
                </c:pt>
                <c:pt idx="113">
                  <c:v>37.287241735106313</c:v>
                </c:pt>
                <c:pt idx="114">
                  <c:v>37.12000924783122</c:v>
                </c:pt>
                <c:pt idx="115">
                  <c:v>37.372801345239964</c:v>
                </c:pt>
                <c:pt idx="116">
                  <c:v>38.562708563461136</c:v>
                </c:pt>
                <c:pt idx="117">
                  <c:v>39.218367996296081</c:v>
                </c:pt>
                <c:pt idx="118">
                  <c:v>38.597104513176291</c:v>
                </c:pt>
                <c:pt idx="119">
                  <c:v>39.409821188077807</c:v>
                </c:pt>
                <c:pt idx="120">
                  <c:v>39.757386938836731</c:v>
                </c:pt>
                <c:pt idx="121">
                  <c:v>40.205456376293043</c:v>
                </c:pt>
                <c:pt idx="122">
                  <c:v>39.92210899752142</c:v>
                </c:pt>
                <c:pt idx="123">
                  <c:v>39.990427302758661</c:v>
                </c:pt>
                <c:pt idx="124">
                  <c:v>41.457005534164779</c:v>
                </c:pt>
                <c:pt idx="125">
                  <c:v>40.360247308020796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4864"/>
        <c:axId val="46129920"/>
      </c:lineChart>
      <c:catAx>
        <c:axId val="43924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layout>
            <c:manualLayout>
              <c:xMode val="edge"/>
              <c:yMode val="edge"/>
              <c:x val="0.549792531120332"/>
              <c:y val="0.90288934355646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6129920"/>
        <c:crosses val="autoZero"/>
        <c:auto val="1"/>
        <c:lblAlgn val="ctr"/>
        <c:lblOffset val="100"/>
        <c:tickLblSkip val="8"/>
        <c:tickMarkSkip val="1"/>
        <c:noMultiLvlLbl val="0"/>
      </c:catAx>
      <c:valAx>
        <c:axId val="46129920"/>
        <c:scaling>
          <c:orientation val="minMax"/>
          <c:min val="2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Stock Price</a:t>
                </a:r>
              </a:p>
            </c:rich>
          </c:tx>
          <c:layout>
            <c:manualLayout>
              <c:xMode val="edge"/>
              <c:yMode val="edge"/>
              <c:x val="3.3195020746887967E-2"/>
              <c:y val="0.3517068634137268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3924864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155" r="0.750000000000001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11</xdr:row>
      <xdr:rowOff>110215</xdr:rowOff>
    </xdr:from>
    <xdr:to>
      <xdr:col>14</xdr:col>
      <xdr:colOff>272143</xdr:colOff>
      <xdr:row>39</xdr:row>
      <xdr:rowOff>76199</xdr:rowOff>
    </xdr:to>
    <xdr:graphicFrame macro="">
      <xdr:nvGraphicFramePr>
        <xdr:cNvPr id="9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E141"/>
  <sheetViews>
    <sheetView tabSelected="1" zoomScale="80" zoomScaleNormal="80" workbookViewId="0">
      <selection activeCell="I9" sqref="I9"/>
    </sheetView>
  </sheetViews>
  <sheetFormatPr defaultRowHeight="12.75" x14ac:dyDescent="0.2"/>
  <cols>
    <col min="1" max="1" width="18.7109375" customWidth="1"/>
    <col min="2" max="2" width="21.28515625" bestFit="1" customWidth="1"/>
    <col min="3" max="3" width="11.85546875" customWidth="1"/>
    <col min="4" max="4" width="14.28515625" bestFit="1" customWidth="1"/>
    <col min="5" max="8" width="9.42578125" customWidth="1"/>
  </cols>
  <sheetData>
    <row r="1" spans="1:5" x14ac:dyDescent="0.2">
      <c r="A1" s="1" t="s">
        <v>18</v>
      </c>
      <c r="B1" s="1"/>
    </row>
    <row r="2" spans="1:5" x14ac:dyDescent="0.2">
      <c r="A2" s="2"/>
      <c r="B2" s="2"/>
    </row>
    <row r="3" spans="1:5" x14ac:dyDescent="0.2">
      <c r="A3" s="1" t="s">
        <v>2</v>
      </c>
    </row>
    <row r="4" spans="1:5" x14ac:dyDescent="0.2">
      <c r="B4" s="3" t="s">
        <v>7</v>
      </c>
      <c r="C4" s="4">
        <v>35</v>
      </c>
    </row>
    <row r="5" spans="1:5" x14ac:dyDescent="0.2">
      <c r="B5" s="5" t="s">
        <v>8</v>
      </c>
      <c r="C5" s="6">
        <v>40</v>
      </c>
    </row>
    <row r="6" spans="1:5" x14ac:dyDescent="0.2">
      <c r="B6" s="32" t="s">
        <v>23</v>
      </c>
      <c r="C6" s="7">
        <v>250</v>
      </c>
    </row>
    <row r="7" spans="1:5" x14ac:dyDescent="0.2">
      <c r="B7" s="5" t="s">
        <v>0</v>
      </c>
      <c r="C7" s="8">
        <v>0.12</v>
      </c>
    </row>
    <row r="8" spans="1:5" x14ac:dyDescent="0.2">
      <c r="B8" s="5" t="s">
        <v>1</v>
      </c>
      <c r="C8" s="9">
        <v>0.3</v>
      </c>
    </row>
    <row r="9" spans="1:5" x14ac:dyDescent="0.2">
      <c r="B9" s="5" t="s">
        <v>20</v>
      </c>
      <c r="C9" s="8">
        <v>7.0000000000000007E-2</v>
      </c>
    </row>
    <row r="10" spans="1:5" x14ac:dyDescent="0.2">
      <c r="B10" s="5"/>
      <c r="C10" s="8"/>
    </row>
    <row r="11" spans="1:5" x14ac:dyDescent="0.2">
      <c r="B11" s="5" t="s">
        <v>21</v>
      </c>
      <c r="C11" s="10">
        <f>(C7-(C8^2)/2)/C6</f>
        <v>2.9999999999999997E-4</v>
      </c>
    </row>
    <row r="12" spans="1:5" x14ac:dyDescent="0.2">
      <c r="B12" s="11" t="s">
        <v>22</v>
      </c>
      <c r="C12" s="12">
        <f>C8/SQRT(C6)</f>
        <v>1.8973665961010275E-2</v>
      </c>
    </row>
    <row r="13" spans="1:5" x14ac:dyDescent="0.2">
      <c r="A13" s="1" t="s">
        <v>18</v>
      </c>
    </row>
    <row r="14" spans="1:5" x14ac:dyDescent="0.2">
      <c r="B14" s="21"/>
      <c r="C14" s="22" t="s">
        <v>14</v>
      </c>
      <c r="D14" s="22" t="s">
        <v>13</v>
      </c>
      <c r="E14" s="23" t="s">
        <v>16</v>
      </c>
    </row>
    <row r="15" spans="1:5" x14ac:dyDescent="0.2">
      <c r="B15" s="24" t="s">
        <v>3</v>
      </c>
      <c r="C15" s="25" t="s">
        <v>9</v>
      </c>
      <c r="D15" s="25" t="s">
        <v>15</v>
      </c>
      <c r="E15" s="26" t="s">
        <v>9</v>
      </c>
    </row>
    <row r="16" spans="1:5" x14ac:dyDescent="0.2">
      <c r="B16" s="28">
        <v>0</v>
      </c>
      <c r="C16" s="38" t="s">
        <v>19</v>
      </c>
      <c r="D16" s="38" t="s">
        <v>19</v>
      </c>
      <c r="E16" s="29">
        <f>C4</f>
        <v>35</v>
      </c>
    </row>
    <row r="17" spans="2:5" x14ac:dyDescent="0.2">
      <c r="B17" s="14">
        <v>1</v>
      </c>
      <c r="C17" s="16">
        <f t="shared" ref="C17:C80" si="0">E16</f>
        <v>35</v>
      </c>
      <c r="D17" s="17">
        <f ca="1">EXP(_xll.PsiNormal($C$11,$C$12))</f>
        <v>1.0238104983925351</v>
      </c>
      <c r="E17" s="27">
        <f t="shared" ref="E17:E80" ca="1" si="1">C17*D17</f>
        <v>35.83336744373873</v>
      </c>
    </row>
    <row r="18" spans="2:5" x14ac:dyDescent="0.2">
      <c r="B18" s="14">
        <v>2</v>
      </c>
      <c r="C18" s="16">
        <f ca="1">E17</f>
        <v>35.83336744373873</v>
      </c>
      <c r="D18" s="17">
        <f ca="1">EXP(_xll.PsiNormal($C$11,$C$12))</f>
        <v>0.97560304894304706</v>
      </c>
      <c r="E18" s="27">
        <f ca="1">C18*D18</f>
        <v>34.959142532008023</v>
      </c>
    </row>
    <row r="19" spans="2:5" x14ac:dyDescent="0.2">
      <c r="B19" s="14">
        <v>3</v>
      </c>
      <c r="C19" s="16">
        <f t="shared" ca="1" si="0"/>
        <v>34.959142532008023</v>
      </c>
      <c r="D19" s="17">
        <f ca="1">EXP(_xll.PsiNormal($C$11,$C$12))</f>
        <v>1.0026764577145328</v>
      </c>
      <c r="E19" s="27">
        <f t="shared" ca="1" si="1"/>
        <v>35.052709198731272</v>
      </c>
    </row>
    <row r="20" spans="2:5" x14ac:dyDescent="0.2">
      <c r="B20" s="14">
        <v>4</v>
      </c>
      <c r="C20" s="16">
        <f t="shared" ca="1" si="0"/>
        <v>35.052709198731272</v>
      </c>
      <c r="D20" s="17">
        <f ca="1">EXP(_xll.PsiNormal($C$11,$C$12))</f>
        <v>1.0364766986167813</v>
      </c>
      <c r="E20" s="27">
        <f t="shared" ca="1" si="1"/>
        <v>36.33131630787507</v>
      </c>
    </row>
    <row r="21" spans="2:5" x14ac:dyDescent="0.2">
      <c r="B21" s="14">
        <v>5</v>
      </c>
      <c r="C21" s="16">
        <f t="shared" ca="1" si="0"/>
        <v>36.33131630787507</v>
      </c>
      <c r="D21" s="17">
        <f ca="1">EXP(_xll.PsiNormal($C$11,$C$12))</f>
        <v>0.99189296694965312</v>
      </c>
      <c r="E21" s="27">
        <f t="shared" ca="1" si="1"/>
        <v>36.03677712580452</v>
      </c>
    </row>
    <row r="22" spans="2:5" x14ac:dyDescent="0.2">
      <c r="B22" s="14">
        <v>6</v>
      </c>
      <c r="C22" s="16">
        <f t="shared" ca="1" si="0"/>
        <v>36.03677712580452</v>
      </c>
      <c r="D22" s="17">
        <f ca="1">EXP(_xll.PsiNormal($C$11,$C$12))</f>
        <v>0.98844348075343924</v>
      </c>
      <c r="E22" s="27">
        <f t="shared" ca="1" si="1"/>
        <v>35.620317417366138</v>
      </c>
    </row>
    <row r="23" spans="2:5" x14ac:dyDescent="0.2">
      <c r="B23" s="14">
        <v>7</v>
      </c>
      <c r="C23" s="16">
        <f t="shared" ca="1" si="0"/>
        <v>35.620317417366138</v>
      </c>
      <c r="D23" s="17">
        <f ca="1">EXP(_xll.PsiNormal($C$11,$C$12))</f>
        <v>0.99547846796392148</v>
      </c>
      <c r="E23" s="27">
        <f t="shared" ca="1" si="1"/>
        <v>35.45925901102823</v>
      </c>
    </row>
    <row r="24" spans="2:5" x14ac:dyDescent="0.2">
      <c r="B24" s="14">
        <v>8</v>
      </c>
      <c r="C24" s="16">
        <f t="shared" ca="1" si="0"/>
        <v>35.45925901102823</v>
      </c>
      <c r="D24" s="17">
        <f ca="1">EXP(_xll.PsiNormal($C$11,$C$12))</f>
        <v>0.96430815563198435</v>
      </c>
      <c r="E24" s="27">
        <f t="shared" ca="1" si="1"/>
        <v>34.193652657001451</v>
      </c>
    </row>
    <row r="25" spans="2:5" x14ac:dyDescent="0.2">
      <c r="B25" s="14">
        <v>9</v>
      </c>
      <c r="C25" s="16">
        <f t="shared" ca="1" si="0"/>
        <v>34.193652657001451</v>
      </c>
      <c r="D25" s="17">
        <f ca="1">EXP(_xll.PsiNormal($C$11,$C$12))</f>
        <v>0.94819093138235888</v>
      </c>
      <c r="E25" s="27">
        <f t="shared" ca="1" si="1"/>
        <v>32.422111360207076</v>
      </c>
    </row>
    <row r="26" spans="2:5" x14ac:dyDescent="0.2">
      <c r="B26" s="14">
        <v>10</v>
      </c>
      <c r="C26" s="16">
        <f t="shared" ca="1" si="0"/>
        <v>32.422111360207076</v>
      </c>
      <c r="D26" s="17">
        <f ca="1">EXP(_xll.PsiNormal($C$11,$C$12))</f>
        <v>1.0156049579410575</v>
      </c>
      <c r="E26" s="27">
        <f t="shared" ca="1" si="1"/>
        <v>32.92805704434339</v>
      </c>
    </row>
    <row r="27" spans="2:5" x14ac:dyDescent="0.2">
      <c r="B27" s="14">
        <v>11</v>
      </c>
      <c r="C27" s="16">
        <f t="shared" ca="1" si="0"/>
        <v>32.92805704434339</v>
      </c>
      <c r="D27" s="17">
        <f ca="1">EXP(_xll.PsiNormal($C$11,$C$12))</f>
        <v>1.0134013062820673</v>
      </c>
      <c r="E27" s="27">
        <f t="shared" ca="1" si="1"/>
        <v>33.369336022068019</v>
      </c>
    </row>
    <row r="28" spans="2:5" x14ac:dyDescent="0.2">
      <c r="B28" s="14">
        <v>12</v>
      </c>
      <c r="C28" s="16">
        <f t="shared" ca="1" si="0"/>
        <v>33.369336022068019</v>
      </c>
      <c r="D28" s="17">
        <f ca="1">EXP(_xll.PsiNormal($C$11,$C$12))</f>
        <v>0.96960557390536894</v>
      </c>
      <c r="E28" s="27">
        <f t="shared" ca="1" si="1"/>
        <v>32.355094204518366</v>
      </c>
    </row>
    <row r="29" spans="2:5" x14ac:dyDescent="0.2">
      <c r="B29" s="14">
        <v>13</v>
      </c>
      <c r="C29" s="16">
        <f t="shared" ca="1" si="0"/>
        <v>32.355094204518366</v>
      </c>
      <c r="D29" s="17">
        <f ca="1">EXP(_xll.PsiNormal($C$11,$C$12))</f>
        <v>1.019199707325527</v>
      </c>
      <c r="E29" s="27">
        <f t="shared" ca="1" si="1"/>
        <v>32.976302543734974</v>
      </c>
    </row>
    <row r="30" spans="2:5" x14ac:dyDescent="0.2">
      <c r="B30" s="14">
        <v>14</v>
      </c>
      <c r="C30" s="16">
        <f t="shared" ca="1" si="0"/>
        <v>32.976302543734974</v>
      </c>
      <c r="D30" s="17">
        <f ca="1">EXP(_xll.PsiNormal($C$11,$C$12))</f>
        <v>1.0157369968103527</v>
      </c>
      <c r="E30" s="27">
        <f t="shared" ca="1" si="1"/>
        <v>33.495250511682954</v>
      </c>
    </row>
    <row r="31" spans="2:5" x14ac:dyDescent="0.2">
      <c r="B31" s="14">
        <v>15</v>
      </c>
      <c r="C31" s="16">
        <f t="shared" ca="1" si="0"/>
        <v>33.495250511682954</v>
      </c>
      <c r="D31" s="17">
        <f ca="1">EXP(_xll.PsiNormal($C$11,$C$12))</f>
        <v>0.97955477432206062</v>
      </c>
      <c r="E31" s="27">
        <f t="shared" ca="1" si="1"/>
        <v>32.810432555832485</v>
      </c>
    </row>
    <row r="32" spans="2:5" x14ac:dyDescent="0.2">
      <c r="B32" s="14">
        <v>16</v>
      </c>
      <c r="C32" s="16">
        <f t="shared" ca="1" si="0"/>
        <v>32.810432555832485</v>
      </c>
      <c r="D32" s="17">
        <f ca="1">EXP(_xll.PsiNormal($C$11,$C$12))</f>
        <v>0.98396688925249909</v>
      </c>
      <c r="E32" s="27">
        <f t="shared" ca="1" si="1"/>
        <v>32.284379256991414</v>
      </c>
    </row>
    <row r="33" spans="2:5" x14ac:dyDescent="0.2">
      <c r="B33" s="14">
        <v>17</v>
      </c>
      <c r="C33" s="16">
        <f t="shared" ca="1" si="0"/>
        <v>32.284379256991414</v>
      </c>
      <c r="D33" s="17">
        <f ca="1">EXP(_xll.PsiNormal($C$11,$C$12))</f>
        <v>0.9956630520480384</v>
      </c>
      <c r="E33" s="27">
        <f t="shared" ca="1" si="1"/>
        <v>32.144363584492453</v>
      </c>
    </row>
    <row r="34" spans="2:5" x14ac:dyDescent="0.2">
      <c r="B34" s="14">
        <v>18</v>
      </c>
      <c r="C34" s="16">
        <f t="shared" ca="1" si="0"/>
        <v>32.144363584492453</v>
      </c>
      <c r="D34" s="17">
        <f ca="1">EXP(_xll.PsiNormal($C$11,$C$12))</f>
        <v>1.0184638742256238</v>
      </c>
      <c r="E34" s="27">
        <f t="shared" ca="1" si="1"/>
        <v>32.737873070779244</v>
      </c>
    </row>
    <row r="35" spans="2:5" x14ac:dyDescent="0.2">
      <c r="B35" s="14">
        <v>19</v>
      </c>
      <c r="C35" s="16">
        <f t="shared" ca="1" si="0"/>
        <v>32.737873070779244</v>
      </c>
      <c r="D35" s="17">
        <f ca="1">EXP(_xll.PsiNormal($C$11,$C$12))</f>
        <v>0.99381715969716311</v>
      </c>
      <c r="E35" s="27">
        <f t="shared" ca="1" si="1"/>
        <v>32.535460029728071</v>
      </c>
    </row>
    <row r="36" spans="2:5" x14ac:dyDescent="0.2">
      <c r="B36" s="14">
        <v>20</v>
      </c>
      <c r="C36" s="16">
        <f t="shared" ca="1" si="0"/>
        <v>32.535460029728071</v>
      </c>
      <c r="D36" s="17">
        <f ca="1">EXP(_xll.PsiNormal($C$11,$C$12))</f>
        <v>0.98020076169530912</v>
      </c>
      <c r="E36" s="27">
        <f t="shared" ca="1" si="1"/>
        <v>31.891282703246741</v>
      </c>
    </row>
    <row r="37" spans="2:5" x14ac:dyDescent="0.2">
      <c r="B37" s="14">
        <v>21</v>
      </c>
      <c r="C37" s="16">
        <f t="shared" ca="1" si="0"/>
        <v>31.891282703246741</v>
      </c>
      <c r="D37" s="17">
        <f ca="1">EXP(_xll.PsiNormal($C$11,$C$12))</f>
        <v>1.0016576230354457</v>
      </c>
      <c r="E37" s="27">
        <f t="shared" ca="1" si="1"/>
        <v>31.944146428085553</v>
      </c>
    </row>
    <row r="38" spans="2:5" x14ac:dyDescent="0.2">
      <c r="B38" s="14">
        <v>22</v>
      </c>
      <c r="C38" s="16">
        <f t="shared" ca="1" si="0"/>
        <v>31.944146428085553</v>
      </c>
      <c r="D38" s="17">
        <f ca="1">EXP(_xll.PsiNormal($C$11,$C$12))</f>
        <v>1.0070537890403908</v>
      </c>
      <c r="E38" s="27">
        <f t="shared" ca="1" si="1"/>
        <v>32.169473698064621</v>
      </c>
    </row>
    <row r="39" spans="2:5" x14ac:dyDescent="0.2">
      <c r="B39" s="14">
        <v>23</v>
      </c>
      <c r="C39" s="16">
        <f t="shared" ca="1" si="0"/>
        <v>32.169473698064621</v>
      </c>
      <c r="D39" s="17">
        <f ca="1">EXP(_xll.PsiNormal($C$11,$C$12))</f>
        <v>1.0029342030033923</v>
      </c>
      <c r="E39" s="27">
        <f t="shared" ca="1" si="1"/>
        <v>32.263865464407033</v>
      </c>
    </row>
    <row r="40" spans="2:5" x14ac:dyDescent="0.2">
      <c r="B40" s="14">
        <v>24</v>
      </c>
      <c r="C40" s="16">
        <f t="shared" ca="1" si="0"/>
        <v>32.263865464407033</v>
      </c>
      <c r="D40" s="17">
        <f ca="1">EXP(_xll.PsiNormal($C$11,$C$12))</f>
        <v>1.0230156544472444</v>
      </c>
      <c r="E40" s="27">
        <f t="shared" ca="1" si="1"/>
        <v>33.00643944306821</v>
      </c>
    </row>
    <row r="41" spans="2:5" x14ac:dyDescent="0.2">
      <c r="B41" s="14">
        <v>25</v>
      </c>
      <c r="C41" s="16">
        <f t="shared" ca="1" si="0"/>
        <v>33.00643944306821</v>
      </c>
      <c r="D41" s="17">
        <f ca="1">EXP(_xll.PsiNormal($C$11,$C$12))</f>
        <v>0.97000525316986985</v>
      </c>
      <c r="E41" s="27">
        <f t="shared" ca="1" si="1"/>
        <v>32.016419648209357</v>
      </c>
    </row>
    <row r="42" spans="2:5" x14ac:dyDescent="0.2">
      <c r="B42" s="14">
        <v>26</v>
      </c>
      <c r="C42" s="16">
        <f t="shared" ca="1" si="0"/>
        <v>32.016419648209357</v>
      </c>
      <c r="D42" s="17">
        <f ca="1">EXP(_xll.PsiNormal($C$11,$C$12))</f>
        <v>1.0037884282991836</v>
      </c>
      <c r="E42" s="27">
        <f t="shared" ca="1" si="1"/>
        <v>32.137711558443172</v>
      </c>
    </row>
    <row r="43" spans="2:5" x14ac:dyDescent="0.2">
      <c r="B43" s="14">
        <v>27</v>
      </c>
      <c r="C43" s="16">
        <f t="shared" ca="1" si="0"/>
        <v>32.137711558443172</v>
      </c>
      <c r="D43" s="17">
        <f ca="1">EXP(_xll.PsiNormal($C$11,$C$12))</f>
        <v>1.0277657623565855</v>
      </c>
      <c r="E43" s="27">
        <f t="shared" ca="1" si="1"/>
        <v>33.030039620259394</v>
      </c>
    </row>
    <row r="44" spans="2:5" x14ac:dyDescent="0.2">
      <c r="B44" s="14">
        <v>28</v>
      </c>
      <c r="C44" s="16">
        <f t="shared" ca="1" si="0"/>
        <v>33.030039620259394</v>
      </c>
      <c r="D44" s="17">
        <f ca="1">EXP(_xll.PsiNormal($C$11,$C$12))</f>
        <v>1.0332314922560988</v>
      </c>
      <c r="E44" s="27">
        <f t="shared" ca="1" si="1"/>
        <v>34.127677126118684</v>
      </c>
    </row>
    <row r="45" spans="2:5" x14ac:dyDescent="0.2">
      <c r="B45" s="14">
        <v>29</v>
      </c>
      <c r="C45" s="16">
        <f t="shared" ca="1" si="0"/>
        <v>34.127677126118684</v>
      </c>
      <c r="D45" s="17">
        <f ca="1">EXP(_xll.PsiNormal($C$11,$C$12))</f>
        <v>1.032462527681093</v>
      </c>
      <c r="E45" s="27">
        <f t="shared" ca="1" si="1"/>
        <v>35.235547789516716</v>
      </c>
    </row>
    <row r="46" spans="2:5" x14ac:dyDescent="0.2">
      <c r="B46" s="14">
        <v>30</v>
      </c>
      <c r="C46" s="16">
        <f t="shared" ca="1" si="0"/>
        <v>35.235547789516716</v>
      </c>
      <c r="D46" s="17">
        <f ca="1">EXP(_xll.PsiNormal($C$11,$C$12))</f>
        <v>0.98097439140442388</v>
      </c>
      <c r="E46" s="27">
        <f t="shared" ca="1" si="1"/>
        <v>34.565170048622655</v>
      </c>
    </row>
    <row r="47" spans="2:5" x14ac:dyDescent="0.2">
      <c r="B47" s="14">
        <v>31</v>
      </c>
      <c r="C47" s="16">
        <f t="shared" ca="1" si="0"/>
        <v>34.565170048622655</v>
      </c>
      <c r="D47" s="17">
        <f ca="1">EXP(_xll.PsiNormal($C$11,$C$12))</f>
        <v>1.036511717871919</v>
      </c>
      <c r="E47" s="27">
        <f t="shared" ca="1" si="1"/>
        <v>35.827203785632868</v>
      </c>
    </row>
    <row r="48" spans="2:5" x14ac:dyDescent="0.2">
      <c r="B48" s="14">
        <v>32</v>
      </c>
      <c r="C48" s="16">
        <f t="shared" ca="1" si="0"/>
        <v>35.827203785632868</v>
      </c>
      <c r="D48" s="17">
        <f ca="1">EXP(_xll.PsiNormal($C$11,$C$12))</f>
        <v>1.0161987277140752</v>
      </c>
      <c r="E48" s="27">
        <f t="shared" ca="1" si="1"/>
        <v>36.407558904513017</v>
      </c>
    </row>
    <row r="49" spans="2:5" x14ac:dyDescent="0.2">
      <c r="B49" s="14">
        <v>33</v>
      </c>
      <c r="C49" s="16">
        <f t="shared" ca="1" si="0"/>
        <v>36.407558904513017</v>
      </c>
      <c r="D49" s="17">
        <f ca="1">EXP(_xll.PsiNormal($C$11,$C$12))</f>
        <v>1.0042044346034102</v>
      </c>
      <c r="E49" s="27">
        <f t="shared" ca="1" si="1"/>
        <v>36.560632104996849</v>
      </c>
    </row>
    <row r="50" spans="2:5" x14ac:dyDescent="0.2">
      <c r="B50" s="14">
        <v>34</v>
      </c>
      <c r="C50" s="16">
        <f t="shared" ca="1" si="0"/>
        <v>36.560632104996849</v>
      </c>
      <c r="D50" s="17">
        <f ca="1">EXP(_xll.PsiNormal($C$11,$C$12))</f>
        <v>0.96173971640593736</v>
      </c>
      <c r="E50" s="27">
        <f t="shared" ca="1" si="1"/>
        <v>35.161811952281475</v>
      </c>
    </row>
    <row r="51" spans="2:5" x14ac:dyDescent="0.2">
      <c r="B51" s="14">
        <v>35</v>
      </c>
      <c r="C51" s="16">
        <f t="shared" ca="1" si="0"/>
        <v>35.161811952281475</v>
      </c>
      <c r="D51" s="17">
        <f ca="1">EXP(_xll.PsiNormal($C$11,$C$12))</f>
        <v>1.0166906123378723</v>
      </c>
      <c r="E51" s="27">
        <f t="shared" ca="1" si="1"/>
        <v>35.74868412467417</v>
      </c>
    </row>
    <row r="52" spans="2:5" x14ac:dyDescent="0.2">
      <c r="B52" s="14">
        <v>36</v>
      </c>
      <c r="C52" s="16">
        <f t="shared" ca="1" si="0"/>
        <v>35.74868412467417</v>
      </c>
      <c r="D52" s="17">
        <f ca="1">EXP(_xll.PsiNormal($C$11,$C$12))</f>
        <v>0.98857229706917316</v>
      </c>
      <c r="E52" s="27">
        <f t="shared" ca="1" si="1"/>
        <v>35.340158782329425</v>
      </c>
    </row>
    <row r="53" spans="2:5" x14ac:dyDescent="0.2">
      <c r="B53" s="14">
        <v>37</v>
      </c>
      <c r="C53" s="16">
        <f t="shared" ca="1" si="0"/>
        <v>35.340158782329425</v>
      </c>
      <c r="D53" s="17">
        <f ca="1">EXP(_xll.PsiNormal($C$11,$C$12))</f>
        <v>1.0101988042423797</v>
      </c>
      <c r="E53" s="27">
        <f t="shared" ca="1" si="1"/>
        <v>35.700586143645019</v>
      </c>
    </row>
    <row r="54" spans="2:5" x14ac:dyDescent="0.2">
      <c r="B54" s="14">
        <v>38</v>
      </c>
      <c r="C54" s="16">
        <f t="shared" ca="1" si="0"/>
        <v>35.700586143645019</v>
      </c>
      <c r="D54" s="17">
        <f ca="1">EXP(_xll.PsiNormal($C$11,$C$12))</f>
        <v>0.98558672962457383</v>
      </c>
      <c r="E54" s="27">
        <f t="shared" ca="1" si="1"/>
        <v>35.186023942995469</v>
      </c>
    </row>
    <row r="55" spans="2:5" x14ac:dyDescent="0.2">
      <c r="B55" s="14">
        <v>39</v>
      </c>
      <c r="C55" s="16">
        <f t="shared" ca="1" si="0"/>
        <v>35.186023942995469</v>
      </c>
      <c r="D55" s="17">
        <f ca="1">EXP(_xll.PsiNormal($C$11,$C$12))</f>
        <v>1.0073745803737382</v>
      </c>
      <c r="E55" s="27">
        <f t="shared" ca="1" si="1"/>
        <v>35.445506104595367</v>
      </c>
    </row>
    <row r="56" spans="2:5" x14ac:dyDescent="0.2">
      <c r="B56" s="14">
        <v>40</v>
      </c>
      <c r="C56" s="16">
        <f t="shared" ca="1" si="0"/>
        <v>35.445506104595367</v>
      </c>
      <c r="D56" s="17">
        <f ca="1">EXP(_xll.PsiNormal($C$11,$C$12))</f>
        <v>0.97752218271774982</v>
      </c>
      <c r="E56" s="27">
        <f t="shared" ca="1" si="1"/>
        <v>34.648768494899386</v>
      </c>
    </row>
    <row r="57" spans="2:5" x14ac:dyDescent="0.2">
      <c r="B57" s="14">
        <v>41</v>
      </c>
      <c r="C57" s="16">
        <f t="shared" ca="1" si="0"/>
        <v>34.648768494899386</v>
      </c>
      <c r="D57" s="17">
        <f ca="1">EXP(_xll.PsiNormal($C$11,$C$12))</f>
        <v>0.98406718175924024</v>
      </c>
      <c r="E57" s="27">
        <f t="shared" ca="1" si="1"/>
        <v>34.096715964203987</v>
      </c>
    </row>
    <row r="58" spans="2:5" x14ac:dyDescent="0.2">
      <c r="B58" s="14">
        <v>42</v>
      </c>
      <c r="C58" s="16">
        <f t="shared" ca="1" si="0"/>
        <v>34.096715964203987</v>
      </c>
      <c r="D58" s="17">
        <f ca="1">EXP(_xll.PsiNormal($C$11,$C$12))</f>
        <v>1.0170383996506289</v>
      </c>
      <c r="E58" s="27">
        <f t="shared" ca="1" si="1"/>
        <v>34.677669437576071</v>
      </c>
    </row>
    <row r="59" spans="2:5" x14ac:dyDescent="0.2">
      <c r="B59" s="14">
        <v>43</v>
      </c>
      <c r="C59" s="16">
        <f t="shared" ca="1" si="0"/>
        <v>34.677669437576071</v>
      </c>
      <c r="D59" s="17">
        <f ca="1">EXP(_xll.PsiNormal($C$11,$C$12))</f>
        <v>1.0004475247004834</v>
      </c>
      <c r="E59" s="27">
        <f t="shared" ca="1" si="1"/>
        <v>34.693188551204585</v>
      </c>
    </row>
    <row r="60" spans="2:5" x14ac:dyDescent="0.2">
      <c r="B60" s="14">
        <v>44</v>
      </c>
      <c r="C60" s="16">
        <f t="shared" ca="1" si="0"/>
        <v>34.693188551204585</v>
      </c>
      <c r="D60" s="17">
        <f ca="1">EXP(_xll.PsiNormal($C$11,$C$12))</f>
        <v>1.0216786347373512</v>
      </c>
      <c r="E60" s="27">
        <f t="shared" ca="1" si="1"/>
        <v>35.445289513680201</v>
      </c>
    </row>
    <row r="61" spans="2:5" x14ac:dyDescent="0.2">
      <c r="B61" s="14">
        <v>45</v>
      </c>
      <c r="C61" s="16">
        <f t="shared" ca="1" si="0"/>
        <v>35.445289513680201</v>
      </c>
      <c r="D61" s="17">
        <f ca="1">EXP(_xll.PsiNormal($C$11,$C$12))</f>
        <v>1.0203483449109301</v>
      </c>
      <c r="E61" s="27">
        <f t="shared" ca="1" si="1"/>
        <v>36.16654249017234</v>
      </c>
    </row>
    <row r="62" spans="2:5" x14ac:dyDescent="0.2">
      <c r="B62" s="14">
        <v>46</v>
      </c>
      <c r="C62" s="16">
        <f t="shared" ca="1" si="0"/>
        <v>36.16654249017234</v>
      </c>
      <c r="D62" s="17">
        <f ca="1">EXP(_xll.PsiNormal($C$11,$C$12))</f>
        <v>1.0154696029664123</v>
      </c>
      <c r="E62" s="27">
        <f t="shared" ca="1" si="1"/>
        <v>36.726024543163184</v>
      </c>
    </row>
    <row r="63" spans="2:5" x14ac:dyDescent="0.2">
      <c r="B63" s="14">
        <v>47</v>
      </c>
      <c r="C63" s="16">
        <f t="shared" ca="1" si="0"/>
        <v>36.726024543163184</v>
      </c>
      <c r="D63" s="17">
        <f ca="1">EXP(_xll.PsiNormal($C$11,$C$12))</f>
        <v>1.0023266828312727</v>
      </c>
      <c r="E63" s="27">
        <f t="shared" ca="1" si="1"/>
        <v>36.811474353928659</v>
      </c>
    </row>
    <row r="64" spans="2:5" x14ac:dyDescent="0.2">
      <c r="B64" s="14">
        <v>48</v>
      </c>
      <c r="C64" s="16">
        <f t="shared" ca="1" si="0"/>
        <v>36.811474353928659</v>
      </c>
      <c r="D64" s="17">
        <f ca="1">EXP(_xll.PsiNormal($C$11,$C$12))</f>
        <v>0.99205833020189282</v>
      </c>
      <c r="E64" s="27">
        <f t="shared" ca="1" si="1"/>
        <v>36.519129779828269</v>
      </c>
    </row>
    <row r="65" spans="2:5" x14ac:dyDescent="0.2">
      <c r="B65" s="14">
        <v>49</v>
      </c>
      <c r="C65" s="16">
        <f t="shared" ca="1" si="0"/>
        <v>36.519129779828269</v>
      </c>
      <c r="D65" s="17">
        <f ca="1">EXP(_xll.PsiNormal($C$11,$C$12))</f>
        <v>1.020963835931598</v>
      </c>
      <c r="E65" s="27">
        <f t="shared" ca="1" si="1"/>
        <v>37.284710824897324</v>
      </c>
    </row>
    <row r="66" spans="2:5" x14ac:dyDescent="0.2">
      <c r="B66" s="14">
        <v>50</v>
      </c>
      <c r="C66" s="16">
        <f t="shared" ca="1" si="0"/>
        <v>37.284710824897324</v>
      </c>
      <c r="D66" s="17">
        <f ca="1">EXP(_xll.PsiNormal($C$11,$C$12))</f>
        <v>1.0066836986256145</v>
      </c>
      <c r="E66" s="27">
        <f t="shared" ca="1" si="1"/>
        <v>37.533910595394126</v>
      </c>
    </row>
    <row r="67" spans="2:5" x14ac:dyDescent="0.2">
      <c r="B67" s="14">
        <v>51</v>
      </c>
      <c r="C67" s="16">
        <f t="shared" ca="1" si="0"/>
        <v>37.533910595394126</v>
      </c>
      <c r="D67" s="17">
        <f ca="1">EXP(_xll.PsiNormal($C$11,$C$12))</f>
        <v>0.98438229585413539</v>
      </c>
      <c r="E67" s="27">
        <f t="shared" ca="1" si="1"/>
        <v>36.947717084277926</v>
      </c>
    </row>
    <row r="68" spans="2:5" x14ac:dyDescent="0.2">
      <c r="B68" s="14">
        <v>52</v>
      </c>
      <c r="C68" s="16">
        <f t="shared" ca="1" si="0"/>
        <v>36.947717084277926</v>
      </c>
      <c r="D68" s="17">
        <f ca="1">EXP(_xll.PsiNormal($C$11,$C$12))</f>
        <v>1.004701478573049</v>
      </c>
      <c r="E68" s="27">
        <f t="shared" ca="1" si="1"/>
        <v>37.121425984472737</v>
      </c>
    </row>
    <row r="69" spans="2:5" x14ac:dyDescent="0.2">
      <c r="B69" s="14">
        <v>53</v>
      </c>
      <c r="C69" s="16">
        <f t="shared" ca="1" si="0"/>
        <v>37.121425984472737</v>
      </c>
      <c r="D69" s="17">
        <f ca="1">EXP(_xll.PsiNormal($C$11,$C$12))</f>
        <v>1.0058163178145292</v>
      </c>
      <c r="E69" s="27">
        <f t="shared" ca="1" si="1"/>
        <v>37.337335995726953</v>
      </c>
    </row>
    <row r="70" spans="2:5" x14ac:dyDescent="0.2">
      <c r="B70" s="14">
        <v>54</v>
      </c>
      <c r="C70" s="16">
        <f t="shared" ca="1" si="0"/>
        <v>37.337335995726953</v>
      </c>
      <c r="D70" s="17">
        <f ca="1">EXP(_xll.PsiNormal($C$11,$C$12))</f>
        <v>1.026761337760272</v>
      </c>
      <c r="E70" s="27">
        <f t="shared" ca="1" si="1"/>
        <v>38.336533055377366</v>
      </c>
    </row>
    <row r="71" spans="2:5" x14ac:dyDescent="0.2">
      <c r="B71" s="14">
        <v>55</v>
      </c>
      <c r="C71" s="16">
        <f t="shared" ca="1" si="0"/>
        <v>38.336533055377366</v>
      </c>
      <c r="D71" s="17">
        <f ca="1">EXP(_xll.PsiNormal($C$11,$C$12))</f>
        <v>1.0023182581328374</v>
      </c>
      <c r="E71" s="27">
        <f t="shared" ca="1" si="1"/>
        <v>38.425407034917782</v>
      </c>
    </row>
    <row r="72" spans="2:5" x14ac:dyDescent="0.2">
      <c r="B72" s="14">
        <v>56</v>
      </c>
      <c r="C72" s="16">
        <f t="shared" ca="1" si="0"/>
        <v>38.425407034917782</v>
      </c>
      <c r="D72" s="17">
        <f ca="1">EXP(_xll.PsiNormal($C$11,$C$12))</f>
        <v>1.0334576143925114</v>
      </c>
      <c r="E72" s="27">
        <f t="shared" ca="1" si="1"/>
        <v>39.711029486367359</v>
      </c>
    </row>
    <row r="73" spans="2:5" x14ac:dyDescent="0.2">
      <c r="B73" s="14">
        <v>57</v>
      </c>
      <c r="C73" s="16">
        <f t="shared" ca="1" si="0"/>
        <v>39.711029486367359</v>
      </c>
      <c r="D73" s="17">
        <f ca="1">EXP(_xll.PsiNormal($C$11,$C$12))</f>
        <v>0.97432932722329368</v>
      </c>
      <c r="E73" s="27">
        <f t="shared" ca="1" si="1"/>
        <v>38.691620642796686</v>
      </c>
    </row>
    <row r="74" spans="2:5" x14ac:dyDescent="0.2">
      <c r="B74" s="14">
        <v>58</v>
      </c>
      <c r="C74" s="16">
        <f t="shared" ca="1" si="0"/>
        <v>38.691620642796686</v>
      </c>
      <c r="D74" s="17">
        <f ca="1">EXP(_xll.PsiNormal($C$11,$C$12))</f>
        <v>0.99306650154637133</v>
      </c>
      <c r="E74" s="27">
        <f t="shared" ca="1" si="1"/>
        <v>38.423352350901467</v>
      </c>
    </row>
    <row r="75" spans="2:5" x14ac:dyDescent="0.2">
      <c r="B75" s="14">
        <v>59</v>
      </c>
      <c r="C75" s="16">
        <f t="shared" ca="1" si="0"/>
        <v>38.423352350901467</v>
      </c>
      <c r="D75" s="17">
        <f ca="1">EXP(_xll.PsiNormal($C$11,$C$12))</f>
        <v>1.0232455697559533</v>
      </c>
      <c r="E75" s="27">
        <f t="shared" ca="1" si="1"/>
        <v>39.316525068231918</v>
      </c>
    </row>
    <row r="76" spans="2:5" x14ac:dyDescent="0.2">
      <c r="B76" s="14">
        <v>60</v>
      </c>
      <c r="C76" s="16">
        <f t="shared" ca="1" si="0"/>
        <v>39.316525068231918</v>
      </c>
      <c r="D76" s="17">
        <f ca="1">EXP(_xll.PsiNormal($C$11,$C$12))</f>
        <v>0.99009756444680475</v>
      </c>
      <c r="E76" s="27">
        <f t="shared" ca="1" si="1"/>
        <v>38.927195712568164</v>
      </c>
    </row>
    <row r="77" spans="2:5" x14ac:dyDescent="0.2">
      <c r="B77" s="14">
        <v>61</v>
      </c>
      <c r="C77" s="16">
        <f t="shared" ca="1" si="0"/>
        <v>38.927195712568164</v>
      </c>
      <c r="D77" s="17">
        <f ca="1">EXP(_xll.PsiNormal($C$11,$C$12))</f>
        <v>0.99224419026247135</v>
      </c>
      <c r="E77" s="27">
        <f t="shared" ca="1" si="1"/>
        <v>38.625283789005941</v>
      </c>
    </row>
    <row r="78" spans="2:5" x14ac:dyDescent="0.2">
      <c r="B78" s="14">
        <v>62</v>
      </c>
      <c r="C78" s="16">
        <f t="shared" ca="1" si="0"/>
        <v>38.625283789005941</v>
      </c>
      <c r="D78" s="17">
        <f ca="1">EXP(_xll.PsiNormal($C$11,$C$12))</f>
        <v>1.0191067047089515</v>
      </c>
      <c r="E78" s="27">
        <f t="shared" ca="1" si="1"/>
        <v>39.363285680661932</v>
      </c>
    </row>
    <row r="79" spans="2:5" x14ac:dyDescent="0.2">
      <c r="B79" s="14">
        <v>63</v>
      </c>
      <c r="C79" s="16">
        <f t="shared" ca="1" si="0"/>
        <v>39.363285680661932</v>
      </c>
      <c r="D79" s="17">
        <f ca="1">EXP(_xll.PsiNormal($C$11,$C$12))</f>
        <v>1.0202335384285586</v>
      </c>
      <c r="E79" s="27">
        <f t="shared" ca="1" si="1"/>
        <v>40.159744234155937</v>
      </c>
    </row>
    <row r="80" spans="2:5" x14ac:dyDescent="0.2">
      <c r="B80" s="14">
        <v>64</v>
      </c>
      <c r="C80" s="16">
        <f t="shared" ca="1" si="0"/>
        <v>40.159744234155937</v>
      </c>
      <c r="D80" s="17">
        <f ca="1">EXP(_xll.PsiNormal($C$11,$C$12))</f>
        <v>1.0086305334054209</v>
      </c>
      <c r="E80" s="27">
        <f t="shared" ca="1" si="1"/>
        <v>40.50634424832198</v>
      </c>
    </row>
    <row r="81" spans="2:5" x14ac:dyDescent="0.2">
      <c r="B81" s="14">
        <v>65</v>
      </c>
      <c r="C81" s="16">
        <f t="shared" ref="C81:C141" ca="1" si="2">E80</f>
        <v>40.50634424832198</v>
      </c>
      <c r="D81" s="17">
        <f ca="1">EXP(_xll.PsiNormal($C$11,$C$12))</f>
        <v>0.99186900416297641</v>
      </c>
      <c r="E81" s="27">
        <f t="shared" ref="E81:E140" ca="1" si="3">C81*D81</f>
        <v>40.176987331865831</v>
      </c>
    </row>
    <row r="82" spans="2:5" x14ac:dyDescent="0.2">
      <c r="B82" s="14">
        <v>66</v>
      </c>
      <c r="C82" s="16">
        <f t="shared" ca="1" si="2"/>
        <v>40.176987331865831</v>
      </c>
      <c r="D82" s="17">
        <f ca="1">EXP(_xll.PsiNormal($C$11,$C$12))</f>
        <v>1.0129546553277327</v>
      </c>
      <c r="E82" s="27">
        <f t="shared" ca="1" si="3"/>
        <v>40.697466354856836</v>
      </c>
    </row>
    <row r="83" spans="2:5" x14ac:dyDescent="0.2">
      <c r="B83" s="14">
        <v>67</v>
      </c>
      <c r="C83" s="16">
        <f t="shared" ca="1" si="2"/>
        <v>40.697466354856836</v>
      </c>
      <c r="D83" s="17">
        <f ca="1">EXP(_xll.PsiNormal($C$11,$C$12))</f>
        <v>1.0113114647489396</v>
      </c>
      <c r="E83" s="27">
        <f t="shared" ca="1" si="3"/>
        <v>41.157814310900953</v>
      </c>
    </row>
    <row r="84" spans="2:5" x14ac:dyDescent="0.2">
      <c r="B84" s="14">
        <v>68</v>
      </c>
      <c r="C84" s="16">
        <f t="shared" ca="1" si="2"/>
        <v>41.157814310900953</v>
      </c>
      <c r="D84" s="17">
        <f ca="1">EXP(_xll.PsiNormal($C$11,$C$12))</f>
        <v>0.9955736076730376</v>
      </c>
      <c r="E84" s="27">
        <f t="shared" ca="1" si="3"/>
        <v>40.975633677440641</v>
      </c>
    </row>
    <row r="85" spans="2:5" x14ac:dyDescent="0.2">
      <c r="B85" s="14">
        <v>69</v>
      </c>
      <c r="C85" s="16">
        <f t="shared" ca="1" si="2"/>
        <v>40.975633677440641</v>
      </c>
      <c r="D85" s="17">
        <f ca="1">EXP(_xll.PsiNormal($C$11,$C$12))</f>
        <v>1.0106739619022231</v>
      </c>
      <c r="E85" s="27">
        <f t="shared" ca="1" si="3"/>
        <v>41.413006030233092</v>
      </c>
    </row>
    <row r="86" spans="2:5" x14ac:dyDescent="0.2">
      <c r="B86" s="14">
        <v>70</v>
      </c>
      <c r="C86" s="16">
        <f t="shared" ca="1" si="2"/>
        <v>41.413006030233092</v>
      </c>
      <c r="D86" s="17">
        <f ca="1">EXP(_xll.PsiNormal($C$11,$C$12))</f>
        <v>1.0050748689772906</v>
      </c>
      <c r="E86" s="27">
        <f t="shared" ca="1" si="3"/>
        <v>41.623171609792273</v>
      </c>
    </row>
    <row r="87" spans="2:5" x14ac:dyDescent="0.2">
      <c r="B87" s="14">
        <v>71</v>
      </c>
      <c r="C87" s="16">
        <f t="shared" ca="1" si="2"/>
        <v>41.623171609792273</v>
      </c>
      <c r="D87" s="17">
        <f ca="1">EXP(_xll.PsiNormal($C$11,$C$12))</f>
        <v>0.97588013684704455</v>
      </c>
      <c r="E87" s="27">
        <f t="shared" ca="1" si="3"/>
        <v>40.619226406572103</v>
      </c>
    </row>
    <row r="88" spans="2:5" x14ac:dyDescent="0.2">
      <c r="B88" s="14">
        <v>72</v>
      </c>
      <c r="C88" s="16">
        <f t="shared" ca="1" si="2"/>
        <v>40.619226406572103</v>
      </c>
      <c r="D88" s="17">
        <f ca="1">EXP(_xll.PsiNormal($C$11,$C$12))</f>
        <v>0.98922995334135955</v>
      </c>
      <c r="E88" s="27">
        <f t="shared" ca="1" si="3"/>
        <v>40.18175544293544</v>
      </c>
    </row>
    <row r="89" spans="2:5" x14ac:dyDescent="0.2">
      <c r="B89" s="14">
        <v>73</v>
      </c>
      <c r="C89" s="16">
        <f t="shared" ca="1" si="2"/>
        <v>40.18175544293544</v>
      </c>
      <c r="D89" s="17">
        <f ca="1">EXP(_xll.PsiNormal($C$11,$C$12))</f>
        <v>1.0315280597993233</v>
      </c>
      <c r="E89" s="27">
        <f t="shared" ca="1" si="3"/>
        <v>41.448608231382089</v>
      </c>
    </row>
    <row r="90" spans="2:5" x14ac:dyDescent="0.2">
      <c r="B90" s="14">
        <v>74</v>
      </c>
      <c r="C90" s="16">
        <f t="shared" ca="1" si="2"/>
        <v>41.448608231382089</v>
      </c>
      <c r="D90" s="17">
        <f ca="1">EXP(_xll.PsiNormal($C$11,$C$12))</f>
        <v>0.9780218662353416</v>
      </c>
      <c r="E90" s="27">
        <f t="shared" ca="1" si="3"/>
        <v>40.537645175313855</v>
      </c>
    </row>
    <row r="91" spans="2:5" x14ac:dyDescent="0.2">
      <c r="B91" s="14">
        <v>75</v>
      </c>
      <c r="C91" s="16">
        <f t="shared" ca="1" si="2"/>
        <v>40.537645175313855</v>
      </c>
      <c r="D91" s="17">
        <f ca="1">EXP(_xll.PsiNormal($C$11,$C$12))</f>
        <v>0.98219065128772731</v>
      </c>
      <c r="E91" s="27">
        <f t="shared" ca="1" si="3"/>
        <v>39.815696116412312</v>
      </c>
    </row>
    <row r="92" spans="2:5" x14ac:dyDescent="0.2">
      <c r="B92" s="14">
        <v>76</v>
      </c>
      <c r="C92" s="16">
        <f t="shared" ca="1" si="2"/>
        <v>39.815696116412312</v>
      </c>
      <c r="D92" s="17">
        <f ca="1">EXP(_xll.PsiNormal($C$11,$C$12))</f>
        <v>1.0056626002795652</v>
      </c>
      <c r="E92" s="27">
        <f t="shared" ca="1" si="3"/>
        <v>40.041156488372195</v>
      </c>
    </row>
    <row r="93" spans="2:5" x14ac:dyDescent="0.2">
      <c r="B93" s="14">
        <v>77</v>
      </c>
      <c r="C93" s="16">
        <f t="shared" ca="1" si="2"/>
        <v>40.041156488372195</v>
      </c>
      <c r="D93" s="17">
        <f ca="1">EXP(_xll.PsiNormal($C$11,$C$12))</f>
        <v>1.0167369631648788</v>
      </c>
      <c r="E93" s="27">
        <f t="shared" ca="1" si="3"/>
        <v>40.711323849597228</v>
      </c>
    </row>
    <row r="94" spans="2:5" x14ac:dyDescent="0.2">
      <c r="B94" s="14">
        <v>78</v>
      </c>
      <c r="C94" s="16">
        <f t="shared" ca="1" si="2"/>
        <v>40.711323849597228</v>
      </c>
      <c r="D94" s="17">
        <f ca="1">EXP(_xll.PsiNormal($C$11,$C$12))</f>
        <v>0.98969552066268629</v>
      </c>
      <c r="E94" s="27">
        <f t="shared" ca="1" si="3"/>
        <v>40.291814854194364</v>
      </c>
    </row>
    <row r="95" spans="2:5" x14ac:dyDescent="0.2">
      <c r="B95" s="14">
        <v>79</v>
      </c>
      <c r="C95" s="16">
        <f t="shared" ca="1" si="2"/>
        <v>40.291814854194364</v>
      </c>
      <c r="D95" s="17">
        <f ca="1">EXP(_xll.PsiNormal($C$11,$C$12))</f>
        <v>1.0251724191573663</v>
      </c>
      <c r="E95" s="27">
        <f t="shared" ca="1" si="3"/>
        <v>41.306057306315147</v>
      </c>
    </row>
    <row r="96" spans="2:5" x14ac:dyDescent="0.2">
      <c r="B96" s="14">
        <v>80</v>
      </c>
      <c r="C96" s="16">
        <f t="shared" ca="1" si="2"/>
        <v>41.306057306315147</v>
      </c>
      <c r="D96" s="17">
        <f ca="1">EXP(_xll.PsiNormal($C$11,$C$12))</f>
        <v>0.99739694591151573</v>
      </c>
      <c r="E96" s="27">
        <f t="shared" ca="1" si="3"/>
        <v>41.19853540496478</v>
      </c>
    </row>
    <row r="97" spans="2:5" x14ac:dyDescent="0.2">
      <c r="B97" s="14">
        <v>81</v>
      </c>
      <c r="C97" s="16">
        <f t="shared" ca="1" si="2"/>
        <v>41.19853540496478</v>
      </c>
      <c r="D97" s="17">
        <f ca="1">EXP(_xll.PsiNormal($C$11,$C$12))</f>
        <v>1.0105092358817145</v>
      </c>
      <c r="E97" s="27">
        <f t="shared" ca="1" si="3"/>
        <v>41.631500531516721</v>
      </c>
    </row>
    <row r="98" spans="2:5" x14ac:dyDescent="0.2">
      <c r="B98" s="14">
        <v>82</v>
      </c>
      <c r="C98" s="16">
        <f t="shared" ca="1" si="2"/>
        <v>41.631500531516721</v>
      </c>
      <c r="D98" s="17">
        <f ca="1">EXP(_xll.PsiNormal($C$11,$C$12))</f>
        <v>0.99212365911373657</v>
      </c>
      <c r="E98" s="27">
        <f t="shared" ca="1" si="3"/>
        <v>41.303596641723836</v>
      </c>
    </row>
    <row r="99" spans="2:5" x14ac:dyDescent="0.2">
      <c r="B99" s="14">
        <v>83</v>
      </c>
      <c r="C99" s="16">
        <f t="shared" ca="1" si="2"/>
        <v>41.303596641723836</v>
      </c>
      <c r="D99" s="17">
        <f ca="1">EXP(_xll.PsiNormal($C$11,$C$12))</f>
        <v>1.0007614072386315</v>
      </c>
      <c r="E99" s="27">
        <f t="shared" ca="1" si="3"/>
        <v>41.335045499188361</v>
      </c>
    </row>
    <row r="100" spans="2:5" x14ac:dyDescent="0.2">
      <c r="B100" s="14">
        <v>84</v>
      </c>
      <c r="C100" s="16">
        <f t="shared" ca="1" si="2"/>
        <v>41.335045499188361</v>
      </c>
      <c r="D100" s="17">
        <f ca="1">EXP(_xll.PsiNormal($C$11,$C$12))</f>
        <v>0.97379610987589593</v>
      </c>
      <c r="E100" s="27">
        <f t="shared" ca="1" si="3"/>
        <v>40.251906508652787</v>
      </c>
    </row>
    <row r="101" spans="2:5" x14ac:dyDescent="0.2">
      <c r="B101" s="14">
        <v>85</v>
      </c>
      <c r="C101" s="16">
        <f t="shared" ca="1" si="2"/>
        <v>40.251906508652787</v>
      </c>
      <c r="D101" s="17">
        <f ca="1">EXP(_xll.PsiNormal($C$11,$C$12))</f>
        <v>0.97418784959948246</v>
      </c>
      <c r="E101" s="27">
        <f t="shared" ca="1" si="3"/>
        <v>39.212918243943868</v>
      </c>
    </row>
    <row r="102" spans="2:5" x14ac:dyDescent="0.2">
      <c r="B102" s="14">
        <v>86</v>
      </c>
      <c r="C102" s="16">
        <f t="shared" ca="1" si="2"/>
        <v>39.212918243943868</v>
      </c>
      <c r="D102" s="17">
        <f ca="1">EXP(_xll.PsiNormal($C$11,$C$12))</f>
        <v>0.99577213738568526</v>
      </c>
      <c r="E102" s="27">
        <f t="shared" ca="1" si="3"/>
        <v>39.047131412902118</v>
      </c>
    </row>
    <row r="103" spans="2:5" x14ac:dyDescent="0.2">
      <c r="B103" s="14">
        <v>87</v>
      </c>
      <c r="C103" s="16">
        <f t="shared" ca="1" si="2"/>
        <v>39.047131412902118</v>
      </c>
      <c r="D103" s="17">
        <f ca="1">EXP(_xll.PsiNormal($C$11,$C$12))</f>
        <v>0.99100340570139989</v>
      </c>
      <c r="E103" s="27">
        <f t="shared" ca="1" si="3"/>
        <v>38.695840213056115</v>
      </c>
    </row>
    <row r="104" spans="2:5" x14ac:dyDescent="0.2">
      <c r="B104" s="14">
        <v>88</v>
      </c>
      <c r="C104" s="16">
        <f t="shared" ca="1" si="2"/>
        <v>38.695840213056115</v>
      </c>
      <c r="D104" s="17">
        <f ca="1">EXP(_xll.PsiNormal($C$11,$C$12))</f>
        <v>1.0072364286355231</v>
      </c>
      <c r="E104" s="27">
        <f t="shared" ca="1" si="3"/>
        <v>38.9758598992495</v>
      </c>
    </row>
    <row r="105" spans="2:5" x14ac:dyDescent="0.2">
      <c r="B105" s="14">
        <v>89</v>
      </c>
      <c r="C105" s="16">
        <f t="shared" ca="1" si="2"/>
        <v>38.9758598992495</v>
      </c>
      <c r="D105" s="17">
        <f ca="1">EXP(_xll.PsiNormal($C$11,$C$12))</f>
        <v>0.99524537097968424</v>
      </c>
      <c r="E105" s="27">
        <f t="shared" ca="1" si="3"/>
        <v>38.790544144680766</v>
      </c>
    </row>
    <row r="106" spans="2:5" x14ac:dyDescent="0.2">
      <c r="B106" s="14">
        <v>90</v>
      </c>
      <c r="C106" s="16">
        <f t="shared" ca="1" si="2"/>
        <v>38.790544144680766</v>
      </c>
      <c r="D106" s="17">
        <f ca="1">EXP(_xll.PsiNormal($C$11,$C$12))</f>
        <v>0.9981992147399249</v>
      </c>
      <c r="E106" s="27">
        <f t="shared" ca="1" si="3"/>
        <v>38.720690704554734</v>
      </c>
    </row>
    <row r="107" spans="2:5" x14ac:dyDescent="0.2">
      <c r="B107" s="14">
        <v>91</v>
      </c>
      <c r="C107" s="16">
        <f t="shared" ca="1" si="2"/>
        <v>38.720690704554734</v>
      </c>
      <c r="D107" s="17">
        <f ca="1">EXP(_xll.PsiNormal($C$11,$C$12))</f>
        <v>0.97837249560384421</v>
      </c>
      <c r="E107" s="27">
        <f t="shared" ca="1" si="3"/>
        <v>37.88325879611979</v>
      </c>
    </row>
    <row r="108" spans="2:5" x14ac:dyDescent="0.2">
      <c r="B108" s="14">
        <v>92</v>
      </c>
      <c r="C108" s="16">
        <f t="shared" ca="1" si="2"/>
        <v>37.88325879611979</v>
      </c>
      <c r="D108" s="17">
        <f ca="1">EXP(_xll.PsiNormal($C$11,$C$12))</f>
        <v>0.9941122587132768</v>
      </c>
      <c r="E108" s="27">
        <f t="shared" ca="1" si="3"/>
        <v>37.660211969230254</v>
      </c>
    </row>
    <row r="109" spans="2:5" x14ac:dyDescent="0.2">
      <c r="B109" s="14">
        <v>93</v>
      </c>
      <c r="C109" s="16">
        <f t="shared" ca="1" si="2"/>
        <v>37.660211969230254</v>
      </c>
      <c r="D109" s="17">
        <f ca="1">EXP(_xll.PsiNormal($C$11,$C$12))</f>
        <v>1.0063634072863883</v>
      </c>
      <c r="E109" s="27">
        <f t="shared" ca="1" si="3"/>
        <v>37.899859236482179</v>
      </c>
    </row>
    <row r="110" spans="2:5" x14ac:dyDescent="0.2">
      <c r="B110" s="14">
        <v>94</v>
      </c>
      <c r="C110" s="16">
        <f t="shared" ca="1" si="2"/>
        <v>37.899859236482179</v>
      </c>
      <c r="D110" s="17">
        <f ca="1">EXP(_xll.PsiNormal($C$11,$C$12))</f>
        <v>0.99952507616100583</v>
      </c>
      <c r="E110" s="27">
        <f t="shared" ca="1" si="3"/>
        <v>37.881859689836247</v>
      </c>
    </row>
    <row r="111" spans="2:5" x14ac:dyDescent="0.2">
      <c r="B111" s="14">
        <v>95</v>
      </c>
      <c r="C111" s="16">
        <f t="shared" ca="1" si="2"/>
        <v>37.881859689836247</v>
      </c>
      <c r="D111" s="17">
        <f ca="1">EXP(_xll.PsiNormal($C$11,$C$12))</f>
        <v>1.002977026517389</v>
      </c>
      <c r="E111" s="27">
        <f t="shared" ca="1" si="3"/>
        <v>37.994634990660899</v>
      </c>
    </row>
    <row r="112" spans="2:5" x14ac:dyDescent="0.2">
      <c r="B112" s="14">
        <v>96</v>
      </c>
      <c r="C112" s="16">
        <f t="shared" ca="1" si="2"/>
        <v>37.994634990660899</v>
      </c>
      <c r="D112" s="17">
        <f ca="1">EXP(_xll.PsiNormal($C$11,$C$12))</f>
        <v>1.0222753447022888</v>
      </c>
      <c r="E112" s="27">
        <f t="shared" ca="1" si="3"/>
        <v>38.840978581915515</v>
      </c>
    </row>
    <row r="113" spans="2:5" x14ac:dyDescent="0.2">
      <c r="B113" s="14">
        <v>97</v>
      </c>
      <c r="C113" s="16">
        <f t="shared" ca="1" si="2"/>
        <v>38.840978581915515</v>
      </c>
      <c r="D113" s="17">
        <f ca="1">EXP(_xll.PsiNormal($C$11,$C$12))</f>
        <v>0.9916292156685903</v>
      </c>
      <c r="E113" s="27">
        <f t="shared" ca="1" si="3"/>
        <v>38.515849126985394</v>
      </c>
    </row>
    <row r="114" spans="2:5" x14ac:dyDescent="0.2">
      <c r="B114" s="14">
        <v>98</v>
      </c>
      <c r="C114" s="16">
        <f t="shared" ca="1" si="2"/>
        <v>38.515849126985394</v>
      </c>
      <c r="D114" s="17">
        <f ca="1">EXP(_xll.PsiNormal($C$11,$C$12))</f>
        <v>0.99566343211744013</v>
      </c>
      <c r="E114" s="27">
        <f t="shared" ca="1" si="3"/>
        <v>38.348822532691784</v>
      </c>
    </row>
    <row r="115" spans="2:5" x14ac:dyDescent="0.2">
      <c r="B115" s="14">
        <v>99</v>
      </c>
      <c r="C115" s="16">
        <f t="shared" ca="1" si="2"/>
        <v>38.348822532691784</v>
      </c>
      <c r="D115" s="17">
        <f ca="1">EXP(_xll.PsiNormal($C$11,$C$12))</f>
        <v>1.0056702104805928</v>
      </c>
      <c r="E115" s="27">
        <f t="shared" ca="1" si="3"/>
        <v>38.566268428135047</v>
      </c>
    </row>
    <row r="116" spans="2:5" x14ac:dyDescent="0.2">
      <c r="B116" s="14">
        <v>100</v>
      </c>
      <c r="C116" s="16">
        <f t="shared" ca="1" si="2"/>
        <v>38.566268428135047</v>
      </c>
      <c r="D116" s="17">
        <f ca="1">EXP(_xll.PsiNormal($C$11,$C$12))</f>
        <v>0.99365858340781166</v>
      </c>
      <c r="E116" s="27">
        <f t="shared" ca="1" si="3"/>
        <v>38.321703653626081</v>
      </c>
    </row>
    <row r="117" spans="2:5" x14ac:dyDescent="0.2">
      <c r="B117" s="14">
        <v>101</v>
      </c>
      <c r="C117" s="16">
        <f t="shared" ca="1" si="2"/>
        <v>38.321703653626081</v>
      </c>
      <c r="D117" s="17">
        <f ca="1">EXP(_xll.PsiNormal($C$11,$C$12))</f>
        <v>1.001329364820599</v>
      </c>
      <c r="E117" s="27">
        <f t="shared" ca="1" si="3"/>
        <v>38.372647178328627</v>
      </c>
    </row>
    <row r="118" spans="2:5" x14ac:dyDescent="0.2">
      <c r="B118" s="14">
        <v>102</v>
      </c>
      <c r="C118" s="16">
        <f t="shared" ca="1" si="2"/>
        <v>38.372647178328627</v>
      </c>
      <c r="D118" s="17">
        <f ca="1">EXP(_xll.PsiNormal($C$11,$C$12))</f>
        <v>1.0021508159488406</v>
      </c>
      <c r="E118" s="27">
        <f t="shared" ca="1" si="3"/>
        <v>38.455179679879009</v>
      </c>
    </row>
    <row r="119" spans="2:5" x14ac:dyDescent="0.2">
      <c r="B119" s="14">
        <v>103</v>
      </c>
      <c r="C119" s="16">
        <f t="shared" ca="1" si="2"/>
        <v>38.455179679879009</v>
      </c>
      <c r="D119" s="17">
        <f ca="1">EXP(_xll.PsiNormal($C$11,$C$12))</f>
        <v>1.0118699102988076</v>
      </c>
      <c r="E119" s="27">
        <f t="shared" ca="1" si="3"/>
        <v>38.911639213203699</v>
      </c>
    </row>
    <row r="120" spans="2:5" x14ac:dyDescent="0.2">
      <c r="B120" s="14">
        <v>104</v>
      </c>
      <c r="C120" s="16">
        <f t="shared" ca="1" si="2"/>
        <v>38.911639213203699</v>
      </c>
      <c r="D120" s="17">
        <f ca="1">EXP(_xll.PsiNormal($C$11,$C$12))</f>
        <v>0.95744061306235739</v>
      </c>
      <c r="E120" s="27">
        <f t="shared" ca="1" si="3"/>
        <v>37.255583703551018</v>
      </c>
    </row>
    <row r="121" spans="2:5" x14ac:dyDescent="0.2">
      <c r="B121" s="14">
        <v>105</v>
      </c>
      <c r="C121" s="16">
        <f t="shared" ca="1" si="2"/>
        <v>37.255583703551018</v>
      </c>
      <c r="D121" s="17">
        <f ca="1">EXP(_xll.PsiNormal($C$11,$C$12))</f>
        <v>0.97884236236334976</v>
      </c>
      <c r="E121" s="27">
        <f t="shared" ca="1" si="3"/>
        <v>36.467343563609397</v>
      </c>
    </row>
    <row r="122" spans="2:5" x14ac:dyDescent="0.2">
      <c r="B122" s="14">
        <v>106</v>
      </c>
      <c r="C122" s="16">
        <f t="shared" ca="1" si="2"/>
        <v>36.467343563609397</v>
      </c>
      <c r="D122" s="17">
        <f ca="1">EXP(_xll.PsiNormal($C$11,$C$12))</f>
        <v>1.0144509669597825</v>
      </c>
      <c r="E122" s="27">
        <f t="shared" ca="1" si="3"/>
        <v>36.994331940558155</v>
      </c>
    </row>
    <row r="123" spans="2:5" x14ac:dyDescent="0.2">
      <c r="B123" s="14">
        <v>107</v>
      </c>
      <c r="C123" s="16">
        <f t="shared" ca="1" si="2"/>
        <v>36.994331940558155</v>
      </c>
      <c r="D123" s="17">
        <f ca="1">EXP(_xll.PsiNormal($C$11,$C$12))</f>
        <v>1.0073646326120473</v>
      </c>
      <c r="E123" s="27">
        <f t="shared" ca="1" si="3"/>
        <v>37.266781604028495</v>
      </c>
    </row>
    <row r="124" spans="2:5" x14ac:dyDescent="0.2">
      <c r="B124" s="14">
        <v>108</v>
      </c>
      <c r="C124" s="16">
        <f t="shared" ca="1" si="2"/>
        <v>37.266781604028495</v>
      </c>
      <c r="D124" s="17">
        <f ca="1">EXP(_xll.PsiNormal($C$11,$C$12))</f>
        <v>1.01943034737411</v>
      </c>
      <c r="E124" s="27">
        <f t="shared" ca="1" si="3"/>
        <v>37.990888116109858</v>
      </c>
    </row>
    <row r="125" spans="2:5" x14ac:dyDescent="0.2">
      <c r="B125" s="14">
        <v>109</v>
      </c>
      <c r="C125" s="16">
        <f t="shared" ca="1" si="2"/>
        <v>37.990888116109858</v>
      </c>
      <c r="D125" s="17">
        <f ca="1">EXP(_xll.PsiNormal($C$11,$C$12))</f>
        <v>1.0112478771899327</v>
      </c>
      <c r="E125" s="27">
        <f t="shared" ca="1" si="3"/>
        <v>38.418204959976336</v>
      </c>
    </row>
    <row r="126" spans="2:5" x14ac:dyDescent="0.2">
      <c r="B126" s="14">
        <v>110</v>
      </c>
      <c r="C126" s="16">
        <f t="shared" ca="1" si="2"/>
        <v>38.418204959976336</v>
      </c>
      <c r="D126" s="17">
        <f ca="1">EXP(_xll.PsiNormal($C$11,$C$12))</f>
        <v>0.99890034541339812</v>
      </c>
      <c r="E126" s="27">
        <f t="shared" ca="1" si="3"/>
        <v>38.375958204683087</v>
      </c>
    </row>
    <row r="127" spans="2:5" x14ac:dyDescent="0.2">
      <c r="B127" s="14">
        <v>111</v>
      </c>
      <c r="C127" s="16">
        <f t="shared" ca="1" si="2"/>
        <v>38.375958204683087</v>
      </c>
      <c r="D127" s="17">
        <f ca="1">EXP(_xll.PsiNormal($C$11,$C$12))</f>
        <v>1.0048604087367103</v>
      </c>
      <c r="E127" s="27">
        <f t="shared" ca="1" si="3"/>
        <v>38.562481047220757</v>
      </c>
    </row>
    <row r="128" spans="2:5" x14ac:dyDescent="0.2">
      <c r="B128" s="14">
        <v>112</v>
      </c>
      <c r="C128" s="16">
        <f t="shared" ca="1" si="2"/>
        <v>38.562481047220757</v>
      </c>
      <c r="D128" s="17">
        <f ca="1">EXP(_xll.PsiNormal($C$11,$C$12))</f>
        <v>0.98659647870713818</v>
      </c>
      <c r="E128" s="27">
        <f t="shared" ca="1" si="3"/>
        <v>38.045608011398755</v>
      </c>
    </row>
    <row r="129" spans="2:5" x14ac:dyDescent="0.2">
      <c r="B129" s="14">
        <v>113</v>
      </c>
      <c r="C129" s="16">
        <f t="shared" ca="1" si="2"/>
        <v>38.045608011398755</v>
      </c>
      <c r="D129" s="17">
        <f ca="1">EXP(_xll.PsiNormal($C$11,$C$12))</f>
        <v>0.98006691663160628</v>
      </c>
      <c r="E129" s="27">
        <f t="shared" ca="1" si="3"/>
        <v>37.287241735106313</v>
      </c>
    </row>
    <row r="130" spans="2:5" x14ac:dyDescent="0.2">
      <c r="B130" s="14">
        <v>114</v>
      </c>
      <c r="C130" s="16">
        <f t="shared" ca="1" si="2"/>
        <v>37.287241735106313</v>
      </c>
      <c r="D130" s="17">
        <f ca="1">EXP(_xll.PsiNormal($C$11,$C$12))</f>
        <v>0.99551502123801128</v>
      </c>
      <c r="E130" s="27">
        <f t="shared" ca="1" si="3"/>
        <v>37.12000924783122</v>
      </c>
    </row>
    <row r="131" spans="2:5" x14ac:dyDescent="0.2">
      <c r="B131" s="14">
        <v>115</v>
      </c>
      <c r="C131" s="16">
        <f t="shared" ca="1" si="2"/>
        <v>37.12000924783122</v>
      </c>
      <c r="D131" s="17">
        <f ca="1">EXP(_xll.PsiNormal($C$11,$C$12))</f>
        <v>1.006810130237872</v>
      </c>
      <c r="E131" s="27">
        <f t="shared" ca="1" si="3"/>
        <v>37.372801345239964</v>
      </c>
    </row>
    <row r="132" spans="2:5" x14ac:dyDescent="0.2">
      <c r="B132" s="14">
        <v>116</v>
      </c>
      <c r="C132" s="16">
        <f t="shared" ca="1" si="2"/>
        <v>37.372801345239964</v>
      </c>
      <c r="D132" s="17">
        <f ca="1">EXP(_xll.PsiNormal($C$11,$C$12))</f>
        <v>1.031838855407951</v>
      </c>
      <c r="E132" s="27">
        <f t="shared" ca="1" si="3"/>
        <v>38.562708563461136</v>
      </c>
    </row>
    <row r="133" spans="2:5" x14ac:dyDescent="0.2">
      <c r="B133" s="14">
        <v>117</v>
      </c>
      <c r="C133" s="16">
        <f t="shared" ca="1" si="2"/>
        <v>38.562708563461136</v>
      </c>
      <c r="D133" s="17">
        <f ca="1">EXP(_xll.PsiNormal($C$11,$C$12))</f>
        <v>1.017002421698568</v>
      </c>
      <c r="E133" s="27">
        <f t="shared" ca="1" si="3"/>
        <v>39.218367996296081</v>
      </c>
    </row>
    <row r="134" spans="2:5" x14ac:dyDescent="0.2">
      <c r="B134" s="14">
        <v>118</v>
      </c>
      <c r="C134" s="16">
        <f t="shared" ca="1" si="2"/>
        <v>39.218367996296081</v>
      </c>
      <c r="D134" s="17">
        <f ca="1">EXP(_xll.PsiNormal($C$11,$C$12))</f>
        <v>0.9841588644591619</v>
      </c>
      <c r="E134" s="27">
        <f t="shared" ca="1" si="3"/>
        <v>38.597104513176291</v>
      </c>
    </row>
    <row r="135" spans="2:5" x14ac:dyDescent="0.2">
      <c r="B135" s="14">
        <v>119</v>
      </c>
      <c r="C135" s="16">
        <f t="shared" ca="1" si="2"/>
        <v>38.597104513176291</v>
      </c>
      <c r="D135" s="17">
        <f ca="1">EXP(_xll.PsiNormal($C$11,$C$12))</f>
        <v>1.0210564156340813</v>
      </c>
      <c r="E135" s="27">
        <f t="shared" ca="1" si="3"/>
        <v>39.409821188077807</v>
      </c>
    </row>
    <row r="136" spans="2:5" x14ac:dyDescent="0.2">
      <c r="B136" s="14">
        <v>120</v>
      </c>
      <c r="C136" s="16">
        <f t="shared" ca="1" si="2"/>
        <v>39.409821188077807</v>
      </c>
      <c r="D136" s="17">
        <f ca="1">EXP(_xll.PsiNormal($C$11,$C$12))</f>
        <v>1.0088192673876955</v>
      </c>
      <c r="E136" s="27">
        <f t="shared" ca="1" si="3"/>
        <v>39.757386938836731</v>
      </c>
    </row>
    <row r="137" spans="2:5" x14ac:dyDescent="0.2">
      <c r="B137" s="14">
        <v>121</v>
      </c>
      <c r="C137" s="16">
        <f t="shared" ca="1" si="2"/>
        <v>39.757386938836731</v>
      </c>
      <c r="D137" s="17">
        <f ca="1">EXP(_xll.PsiNormal($C$11,$C$12))</f>
        <v>1.0112700927288212</v>
      </c>
      <c r="E137" s="27">
        <f t="shared" ca="1" si="3"/>
        <v>40.205456376293043</v>
      </c>
    </row>
    <row r="138" spans="2:5" x14ac:dyDescent="0.2">
      <c r="B138" s="14">
        <v>122</v>
      </c>
      <c r="C138" s="16">
        <f t="shared" ca="1" si="2"/>
        <v>40.205456376293043</v>
      </c>
      <c r="D138" s="17">
        <f ca="1">EXP(_xll.PsiNormal($C$11,$C$12))</f>
        <v>0.99295251430254383</v>
      </c>
      <c r="E138" s="27">
        <f t="shared" ca="1" si="3"/>
        <v>39.92210899752142</v>
      </c>
    </row>
    <row r="139" spans="2:5" x14ac:dyDescent="0.2">
      <c r="B139" s="14">
        <v>123</v>
      </c>
      <c r="C139" s="16">
        <f t="shared" ca="1" si="2"/>
        <v>39.92210899752142</v>
      </c>
      <c r="D139" s="17">
        <f ca="1">EXP(_xll.PsiNormal($C$11,$C$12))</f>
        <v>1.0017112899832392</v>
      </c>
      <c r="E139" s="27">
        <f t="shared" ca="1" si="3"/>
        <v>39.990427302758661</v>
      </c>
    </row>
    <row r="140" spans="2:5" x14ac:dyDescent="0.2">
      <c r="B140" s="14">
        <v>124</v>
      </c>
      <c r="C140" s="16">
        <f t="shared" ca="1" si="2"/>
        <v>39.990427302758661</v>
      </c>
      <c r="D140" s="17">
        <f ca="1">EXP(_xll.PsiNormal($C$11,$C$12))</f>
        <v>1.0366732323289016</v>
      </c>
      <c r="E140" s="27">
        <f t="shared" ca="1" si="3"/>
        <v>41.457005534164779</v>
      </c>
    </row>
    <row r="141" spans="2:5" x14ac:dyDescent="0.2">
      <c r="B141" s="13">
        <v>125</v>
      </c>
      <c r="C141" s="18">
        <f t="shared" ca="1" si="2"/>
        <v>41.457005534164779</v>
      </c>
      <c r="D141" s="30">
        <f ca="1">EXP(_xll.PsiNormal($C$11,$C$12))</f>
        <v>0.97354468293084639</v>
      </c>
      <c r="E141" s="31">
        <f ca="1">C141*D141 + _xll.PsiOutput()</f>
        <v>40.360247308020796</v>
      </c>
    </row>
  </sheetData>
  <phoneticPr fontId="3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141"/>
  <sheetViews>
    <sheetView workbookViewId="0">
      <selection activeCell="A2" sqref="A2"/>
    </sheetView>
  </sheetViews>
  <sheetFormatPr defaultRowHeight="12.75" x14ac:dyDescent="0.2"/>
  <cols>
    <col min="1" max="1" width="18.7109375" customWidth="1"/>
    <col min="2" max="2" width="20.5703125" customWidth="1"/>
    <col min="3" max="3" width="11.85546875" customWidth="1"/>
    <col min="4" max="5" width="9.42578125" customWidth="1"/>
    <col min="6" max="6" width="12" customWidth="1"/>
    <col min="7" max="10" width="9.42578125" customWidth="1"/>
  </cols>
  <sheetData>
    <row r="1" spans="1:7" x14ac:dyDescent="0.2">
      <c r="A1" s="1" t="s">
        <v>11</v>
      </c>
      <c r="B1" s="1"/>
    </row>
    <row r="2" spans="1:7" x14ac:dyDescent="0.2">
      <c r="A2" s="2"/>
      <c r="B2" s="2"/>
    </row>
    <row r="3" spans="1:7" x14ac:dyDescent="0.2">
      <c r="A3" s="1" t="s">
        <v>2</v>
      </c>
      <c r="G3" s="20" t="s">
        <v>17</v>
      </c>
    </row>
    <row r="4" spans="1:7" x14ac:dyDescent="0.2">
      <c r="B4" s="3" t="s">
        <v>7</v>
      </c>
      <c r="C4" s="4">
        <v>35</v>
      </c>
      <c r="F4" s="35" t="s">
        <v>4</v>
      </c>
      <c r="G4" s="34">
        <f ca="1">E141+_xll.PsiOutput()</f>
        <v>40.343669854593699</v>
      </c>
    </row>
    <row r="5" spans="1:7" x14ac:dyDescent="0.2">
      <c r="B5" s="5" t="s">
        <v>8</v>
      </c>
      <c r="C5" s="6">
        <v>40</v>
      </c>
      <c r="F5" s="36" t="s">
        <v>5</v>
      </c>
      <c r="G5" s="15">
        <f>C5</f>
        <v>40</v>
      </c>
    </row>
    <row r="6" spans="1:7" x14ac:dyDescent="0.2">
      <c r="B6" s="5" t="s">
        <v>12</v>
      </c>
      <c r="C6" s="7">
        <v>250</v>
      </c>
      <c r="F6" s="36" t="s">
        <v>6</v>
      </c>
      <c r="G6" s="34">
        <f ca="1">MAX(G4-G5,0)+_xll.PsiOutput()</f>
        <v>0.34366985459369914</v>
      </c>
    </row>
    <row r="7" spans="1:7" x14ac:dyDescent="0.2">
      <c r="B7" s="5" t="s">
        <v>0</v>
      </c>
      <c r="C7" s="8">
        <v>0.12</v>
      </c>
      <c r="F7" s="37" t="s">
        <v>10</v>
      </c>
      <c r="G7" s="34">
        <f ca="1">G6/(1+(C9/2))+_xll.PsiOutput()</f>
        <v>0.33204816868956444</v>
      </c>
    </row>
    <row r="8" spans="1:7" x14ac:dyDescent="0.2">
      <c r="B8" s="5" t="s">
        <v>1</v>
      </c>
      <c r="C8" s="9">
        <v>0.3</v>
      </c>
    </row>
    <row r="9" spans="1:7" x14ac:dyDescent="0.2">
      <c r="B9" s="5" t="s">
        <v>20</v>
      </c>
      <c r="C9" s="8">
        <v>7.0000000000000007E-2</v>
      </c>
    </row>
    <row r="10" spans="1:7" x14ac:dyDescent="0.2">
      <c r="B10" s="5"/>
      <c r="C10" s="8"/>
    </row>
    <row r="11" spans="1:7" x14ac:dyDescent="0.2">
      <c r="B11" s="5" t="s">
        <v>21</v>
      </c>
      <c r="C11" s="10">
        <f>(C9-((C8^2)/2))/C6</f>
        <v>1.0000000000000003E-4</v>
      </c>
    </row>
    <row r="12" spans="1:7" x14ac:dyDescent="0.2">
      <c r="B12" s="11" t="s">
        <v>22</v>
      </c>
      <c r="C12" s="12">
        <f>C8/SQRT(C6)</f>
        <v>1.8973665961010275E-2</v>
      </c>
    </row>
    <row r="13" spans="1:7" x14ac:dyDescent="0.2">
      <c r="A13" s="1" t="s">
        <v>18</v>
      </c>
    </row>
    <row r="14" spans="1:7" x14ac:dyDescent="0.2">
      <c r="B14" s="21"/>
      <c r="C14" s="22" t="s">
        <v>14</v>
      </c>
      <c r="D14" s="22" t="s">
        <v>13</v>
      </c>
      <c r="E14" s="23" t="s">
        <v>16</v>
      </c>
    </row>
    <row r="15" spans="1:7" x14ac:dyDescent="0.2">
      <c r="B15" s="24" t="s">
        <v>3</v>
      </c>
      <c r="C15" s="25" t="s">
        <v>9</v>
      </c>
      <c r="D15" s="25" t="s">
        <v>15</v>
      </c>
      <c r="E15" s="26" t="s">
        <v>9</v>
      </c>
    </row>
    <row r="16" spans="1:7" x14ac:dyDescent="0.2">
      <c r="B16" s="28">
        <v>0</v>
      </c>
      <c r="C16" s="38" t="s">
        <v>19</v>
      </c>
      <c r="D16" s="38" t="s">
        <v>19</v>
      </c>
      <c r="E16" s="33">
        <v>35</v>
      </c>
    </row>
    <row r="17" spans="2:5" x14ac:dyDescent="0.2">
      <c r="B17" s="14">
        <v>1</v>
      </c>
      <c r="C17" s="16">
        <f t="shared" ref="C17:C80" si="0">E16</f>
        <v>35</v>
      </c>
      <c r="D17" s="17">
        <f ca="1">EXP(_xll.PsiNormal($C$11,$C$12))</f>
        <v>0.97324672907861687</v>
      </c>
      <c r="E17" s="15">
        <f t="shared" ref="E17:E80" ca="1" si="1">C17*D17</f>
        <v>34.063635517751592</v>
      </c>
    </row>
    <row r="18" spans="2:5" x14ac:dyDescent="0.2">
      <c r="B18" s="14">
        <v>2</v>
      </c>
      <c r="C18" s="16">
        <f ca="1">E17</f>
        <v>34.063635517751592</v>
      </c>
      <c r="D18" s="17">
        <f ca="1">EXP(_xll.PsiNormal($C$11,$C$12))</f>
        <v>0.99315152571728194</v>
      </c>
      <c r="E18" s="15">
        <f ca="1">C18*D18</f>
        <v>33.830351585932391</v>
      </c>
    </row>
    <row r="19" spans="2:5" x14ac:dyDescent="0.2">
      <c r="B19" s="14">
        <v>3</v>
      </c>
      <c r="C19" s="16">
        <f t="shared" ca="1" si="0"/>
        <v>33.830351585932391</v>
      </c>
      <c r="D19" s="17">
        <f ca="1">EXP(_xll.PsiNormal($C$11,$C$12))</f>
        <v>0.97941964693971062</v>
      </c>
      <c r="E19" s="15">
        <f t="shared" ca="1" si="1"/>
        <v>33.134111006140181</v>
      </c>
    </row>
    <row r="20" spans="2:5" x14ac:dyDescent="0.2">
      <c r="B20" s="14">
        <v>4</v>
      </c>
      <c r="C20" s="16">
        <f t="shared" ca="1" si="0"/>
        <v>33.134111006140181</v>
      </c>
      <c r="D20" s="17">
        <f ca="1">EXP(_xll.PsiNormal($C$11,$C$12))</f>
        <v>0.97719447668561099</v>
      </c>
      <c r="E20" s="15">
        <f t="shared" ca="1" si="1"/>
        <v>32.378470265088097</v>
      </c>
    </row>
    <row r="21" spans="2:5" x14ac:dyDescent="0.2">
      <c r="B21" s="14">
        <v>5</v>
      </c>
      <c r="C21" s="16">
        <f t="shared" ca="1" si="0"/>
        <v>32.378470265088097</v>
      </c>
      <c r="D21" s="17">
        <f ca="1">EXP(_xll.PsiNormal($C$11,$C$12))</f>
        <v>0.99263924249125646</v>
      </c>
      <c r="E21" s="15">
        <f t="shared" ca="1" si="1"/>
        <v>32.140140196962719</v>
      </c>
    </row>
    <row r="22" spans="2:5" x14ac:dyDescent="0.2">
      <c r="B22" s="14">
        <v>6</v>
      </c>
      <c r="C22" s="16">
        <f t="shared" ca="1" si="0"/>
        <v>32.140140196962719</v>
      </c>
      <c r="D22" s="17">
        <f ca="1">EXP(_xll.PsiNormal($C$11,$C$12))</f>
        <v>0.94649236662221214</v>
      </c>
      <c r="E22" s="15">
        <f t="shared" ca="1" si="1"/>
        <v>30.420397358592936</v>
      </c>
    </row>
    <row r="23" spans="2:5" x14ac:dyDescent="0.2">
      <c r="B23" s="14">
        <v>7</v>
      </c>
      <c r="C23" s="16">
        <f t="shared" ca="1" si="0"/>
        <v>30.420397358592936</v>
      </c>
      <c r="D23" s="17">
        <f ca="1">EXP(_xll.PsiNormal($C$11,$C$12))</f>
        <v>1.0048862344035088</v>
      </c>
      <c r="E23" s="15">
        <f t="shared" ca="1" si="1"/>
        <v>30.569038550734902</v>
      </c>
    </row>
    <row r="24" spans="2:5" x14ac:dyDescent="0.2">
      <c r="B24" s="14">
        <v>8</v>
      </c>
      <c r="C24" s="16">
        <f t="shared" ca="1" si="0"/>
        <v>30.569038550734902</v>
      </c>
      <c r="D24" s="17">
        <f ca="1">EXP(_xll.PsiNormal($C$11,$C$12))</f>
        <v>0.98757454289944524</v>
      </c>
      <c r="E24" s="15">
        <f t="shared" ca="1" si="1"/>
        <v>30.189204273617541</v>
      </c>
    </row>
    <row r="25" spans="2:5" x14ac:dyDescent="0.2">
      <c r="B25" s="14">
        <v>9</v>
      </c>
      <c r="C25" s="16">
        <f t="shared" ca="1" si="0"/>
        <v>30.189204273617541</v>
      </c>
      <c r="D25" s="17">
        <f ca="1">EXP(_xll.PsiNormal($C$11,$C$12))</f>
        <v>0.99855381166863666</v>
      </c>
      <c r="E25" s="15">
        <f t="shared" ca="1" si="1"/>
        <v>30.14554499866389</v>
      </c>
    </row>
    <row r="26" spans="2:5" x14ac:dyDescent="0.2">
      <c r="B26" s="14">
        <v>10</v>
      </c>
      <c r="C26" s="16">
        <f t="shared" ca="1" si="0"/>
        <v>30.14554499866389</v>
      </c>
      <c r="D26" s="17">
        <f ca="1">EXP(_xll.PsiNormal($C$11,$C$12))</f>
        <v>1.0278689177436362</v>
      </c>
      <c r="E26" s="15">
        <f t="shared" ca="1" si="1"/>
        <v>30.985668712568739</v>
      </c>
    </row>
    <row r="27" spans="2:5" x14ac:dyDescent="0.2">
      <c r="B27" s="14">
        <v>11</v>
      </c>
      <c r="C27" s="16">
        <f t="shared" ca="1" si="0"/>
        <v>30.985668712568739</v>
      </c>
      <c r="D27" s="17">
        <f ca="1">EXP(_xll.PsiNormal($C$11,$C$12))</f>
        <v>1.0270868818040482</v>
      </c>
      <c r="E27" s="15">
        <f t="shared" ca="1" si="1"/>
        <v>31.824973858605482</v>
      </c>
    </row>
    <row r="28" spans="2:5" x14ac:dyDescent="0.2">
      <c r="B28" s="14">
        <v>12</v>
      </c>
      <c r="C28" s="16">
        <f t="shared" ca="1" si="0"/>
        <v>31.824973858605482</v>
      </c>
      <c r="D28" s="17">
        <f ca="1">EXP(_xll.PsiNormal($C$11,$C$12))</f>
        <v>0.97416878408081486</v>
      </c>
      <c r="E28" s="15">
        <f t="shared" ca="1" si="1"/>
        <v>31.002896087241421</v>
      </c>
    </row>
    <row r="29" spans="2:5" x14ac:dyDescent="0.2">
      <c r="B29" s="14">
        <v>13</v>
      </c>
      <c r="C29" s="16">
        <f t="shared" ca="1" si="0"/>
        <v>31.002896087241421</v>
      </c>
      <c r="D29" s="17">
        <f ca="1">EXP(_xll.PsiNormal($C$11,$C$12))</f>
        <v>1.0189460522936065</v>
      </c>
      <c r="E29" s="15">
        <f t="shared" ca="1" si="1"/>
        <v>31.590278577763545</v>
      </c>
    </row>
    <row r="30" spans="2:5" x14ac:dyDescent="0.2">
      <c r="B30" s="14">
        <v>14</v>
      </c>
      <c r="C30" s="16">
        <f t="shared" ca="1" si="0"/>
        <v>31.590278577763545</v>
      </c>
      <c r="D30" s="17">
        <f ca="1">EXP(_xll.PsiNormal($C$11,$C$12))</f>
        <v>1.0163858510976667</v>
      </c>
      <c r="E30" s="15">
        <f t="shared" ca="1" si="1"/>
        <v>32.107912178672585</v>
      </c>
    </row>
    <row r="31" spans="2:5" x14ac:dyDescent="0.2">
      <c r="B31" s="14">
        <v>15</v>
      </c>
      <c r="C31" s="16">
        <f t="shared" ca="1" si="0"/>
        <v>32.107912178672585</v>
      </c>
      <c r="D31" s="17">
        <f ca="1">EXP(_xll.PsiNormal($C$11,$C$12))</f>
        <v>1.0176113252661316</v>
      </c>
      <c r="E31" s="15">
        <f t="shared" ca="1" si="1"/>
        <v>32.673375063667578</v>
      </c>
    </row>
    <row r="32" spans="2:5" x14ac:dyDescent="0.2">
      <c r="B32" s="14">
        <v>16</v>
      </c>
      <c r="C32" s="16">
        <f t="shared" ca="1" si="0"/>
        <v>32.673375063667578</v>
      </c>
      <c r="D32" s="17">
        <f ca="1">EXP(_xll.PsiNormal($C$11,$C$12))</f>
        <v>0.95872684104099137</v>
      </c>
      <c r="E32" s="15">
        <f t="shared" ca="1" si="1"/>
        <v>31.324841660937519</v>
      </c>
    </row>
    <row r="33" spans="2:5" x14ac:dyDescent="0.2">
      <c r="B33" s="14">
        <v>17</v>
      </c>
      <c r="C33" s="16">
        <f t="shared" ca="1" si="0"/>
        <v>31.324841660937519</v>
      </c>
      <c r="D33" s="17">
        <f ca="1">EXP(_xll.PsiNormal($C$11,$C$12))</f>
        <v>1.0082170752653603</v>
      </c>
      <c r="E33" s="15">
        <f t="shared" ca="1" si="1"/>
        <v>31.582240242540937</v>
      </c>
    </row>
    <row r="34" spans="2:5" x14ac:dyDescent="0.2">
      <c r="B34" s="14">
        <v>18</v>
      </c>
      <c r="C34" s="16">
        <f t="shared" ca="1" si="0"/>
        <v>31.582240242540937</v>
      </c>
      <c r="D34" s="17">
        <f ca="1">EXP(_xll.PsiNormal($C$11,$C$12))</f>
        <v>0.9923499204431282</v>
      </c>
      <c r="E34" s="15">
        <f t="shared" ca="1" si="1"/>
        <v>31.340633592101259</v>
      </c>
    </row>
    <row r="35" spans="2:5" x14ac:dyDescent="0.2">
      <c r="B35" s="14">
        <v>19</v>
      </c>
      <c r="C35" s="16">
        <f t="shared" ca="1" si="0"/>
        <v>31.340633592101259</v>
      </c>
      <c r="D35" s="17">
        <f ca="1">EXP(_xll.PsiNormal($C$11,$C$12))</f>
        <v>1.02419112920457</v>
      </c>
      <c r="E35" s="15">
        <f t="shared" ca="1" si="1"/>
        <v>32.09879890868087</v>
      </c>
    </row>
    <row r="36" spans="2:5" x14ac:dyDescent="0.2">
      <c r="B36" s="14">
        <v>20</v>
      </c>
      <c r="C36" s="16">
        <f t="shared" ca="1" si="0"/>
        <v>32.09879890868087</v>
      </c>
      <c r="D36" s="17">
        <f ca="1">EXP(_xll.PsiNormal($C$11,$C$12))</f>
        <v>0.97442360264551386</v>
      </c>
      <c r="E36" s="15">
        <f t="shared" ca="1" si="1"/>
        <v>31.277827273190702</v>
      </c>
    </row>
    <row r="37" spans="2:5" x14ac:dyDescent="0.2">
      <c r="B37" s="14">
        <v>21</v>
      </c>
      <c r="C37" s="16">
        <f t="shared" ca="1" si="0"/>
        <v>31.277827273190702</v>
      </c>
      <c r="D37" s="17">
        <f ca="1">EXP(_xll.PsiNormal($C$11,$C$12))</f>
        <v>0.99648834273525033</v>
      </c>
      <c r="E37" s="15">
        <f t="shared" ca="1" si="1"/>
        <v>31.167990263821217</v>
      </c>
    </row>
    <row r="38" spans="2:5" x14ac:dyDescent="0.2">
      <c r="B38" s="14">
        <v>22</v>
      </c>
      <c r="C38" s="16">
        <f t="shared" ca="1" si="0"/>
        <v>31.167990263821217</v>
      </c>
      <c r="D38" s="17">
        <f ca="1">EXP(_xll.PsiNormal($C$11,$C$12))</f>
        <v>1.044778827428368</v>
      </c>
      <c r="E38" s="15">
        <f t="shared" ca="1" si="1"/>
        <v>32.563656321133919</v>
      </c>
    </row>
    <row r="39" spans="2:5" x14ac:dyDescent="0.2">
      <c r="B39" s="14">
        <v>23</v>
      </c>
      <c r="C39" s="16">
        <f t="shared" ca="1" si="0"/>
        <v>32.563656321133919</v>
      </c>
      <c r="D39" s="17">
        <f ca="1">EXP(_xll.PsiNormal($C$11,$C$12))</f>
        <v>1.0136702008229797</v>
      </c>
      <c r="E39" s="15">
        <f t="shared" ca="1" si="1"/>
        <v>33.008808042574309</v>
      </c>
    </row>
    <row r="40" spans="2:5" x14ac:dyDescent="0.2">
      <c r="B40" s="14">
        <v>24</v>
      </c>
      <c r="C40" s="16">
        <f t="shared" ca="1" si="0"/>
        <v>33.008808042574309</v>
      </c>
      <c r="D40" s="17">
        <f ca="1">EXP(_xll.PsiNormal($C$11,$C$12))</f>
        <v>0.99403690585627569</v>
      </c>
      <c r="E40" s="15">
        <f t="shared" ca="1" si="1"/>
        <v>32.811973412644313</v>
      </c>
    </row>
    <row r="41" spans="2:5" x14ac:dyDescent="0.2">
      <c r="B41" s="14">
        <v>25</v>
      </c>
      <c r="C41" s="16">
        <f t="shared" ca="1" si="0"/>
        <v>32.811973412644313</v>
      </c>
      <c r="D41" s="17">
        <f ca="1">EXP(_xll.PsiNormal($C$11,$C$12))</f>
        <v>0.98227958862588816</v>
      </c>
      <c r="E41" s="15">
        <f t="shared" ca="1" si="1"/>
        <v>32.230531745775835</v>
      </c>
    </row>
    <row r="42" spans="2:5" x14ac:dyDescent="0.2">
      <c r="B42" s="14">
        <v>26</v>
      </c>
      <c r="C42" s="16">
        <f t="shared" ca="1" si="0"/>
        <v>32.230531745775835</v>
      </c>
      <c r="D42" s="17">
        <f ca="1">EXP(_xll.PsiNormal($C$11,$C$12))</f>
        <v>0.97068240672237138</v>
      </c>
      <c r="E42" s="15">
        <f t="shared" ca="1" si="1"/>
        <v>31.28561012493148</v>
      </c>
    </row>
    <row r="43" spans="2:5" x14ac:dyDescent="0.2">
      <c r="B43" s="14">
        <v>27</v>
      </c>
      <c r="C43" s="16">
        <f t="shared" ca="1" si="0"/>
        <v>31.28561012493148</v>
      </c>
      <c r="D43" s="17">
        <f ca="1">EXP(_xll.PsiNormal($C$11,$C$12))</f>
        <v>1.0028928742120857</v>
      </c>
      <c r="E43" s="15">
        <f t="shared" ca="1" si="1"/>
        <v>31.376115459671261</v>
      </c>
    </row>
    <row r="44" spans="2:5" x14ac:dyDescent="0.2">
      <c r="B44" s="14">
        <v>28</v>
      </c>
      <c r="C44" s="16">
        <f t="shared" ca="1" si="0"/>
        <v>31.376115459671261</v>
      </c>
      <c r="D44" s="17">
        <f ca="1">EXP(_xll.PsiNormal($C$11,$C$12))</f>
        <v>1.0256357270522176</v>
      </c>
      <c r="E44" s="15">
        <f t="shared" ca="1" si="1"/>
        <v>32.18046499155426</v>
      </c>
    </row>
    <row r="45" spans="2:5" x14ac:dyDescent="0.2">
      <c r="B45" s="14">
        <v>29</v>
      </c>
      <c r="C45" s="16">
        <f t="shared" ca="1" si="0"/>
        <v>32.18046499155426</v>
      </c>
      <c r="D45" s="17">
        <f ca="1">EXP(_xll.PsiNormal($C$11,$C$12))</f>
        <v>1.0243127340177101</v>
      </c>
      <c r="E45" s="15">
        <f t="shared" ca="1" si="1"/>
        <v>32.962860077460149</v>
      </c>
    </row>
    <row r="46" spans="2:5" x14ac:dyDescent="0.2">
      <c r="B46" s="14">
        <v>30</v>
      </c>
      <c r="C46" s="16">
        <f t="shared" ca="1" si="0"/>
        <v>32.962860077460149</v>
      </c>
      <c r="D46" s="17">
        <f ca="1">EXP(_xll.PsiNormal($C$11,$C$12))</f>
        <v>0.99394645242147017</v>
      </c>
      <c r="E46" s="15">
        <f t="shared" ca="1" si="1"/>
        <v>32.763317835656821</v>
      </c>
    </row>
    <row r="47" spans="2:5" x14ac:dyDescent="0.2">
      <c r="B47" s="14">
        <v>31</v>
      </c>
      <c r="C47" s="16">
        <f t="shared" ca="1" si="0"/>
        <v>32.763317835656821</v>
      </c>
      <c r="D47" s="17">
        <f ca="1">EXP(_xll.PsiNormal($C$11,$C$12))</f>
        <v>1.0062188515408419</v>
      </c>
      <c r="E47" s="15">
        <f t="shared" ca="1" si="1"/>
        <v>32.967068045262188</v>
      </c>
    </row>
    <row r="48" spans="2:5" x14ac:dyDescent="0.2">
      <c r="B48" s="14">
        <v>32</v>
      </c>
      <c r="C48" s="16">
        <f t="shared" ca="1" si="0"/>
        <v>32.967068045262188</v>
      </c>
      <c r="D48" s="17">
        <f ca="1">EXP(_xll.PsiNormal($C$11,$C$12))</f>
        <v>1.0193489213485845</v>
      </c>
      <c r="E48" s="15">
        <f t="shared" ca="1" si="1"/>
        <v>33.6049452519634</v>
      </c>
    </row>
    <row r="49" spans="2:5" x14ac:dyDescent="0.2">
      <c r="B49" s="14">
        <v>33</v>
      </c>
      <c r="C49" s="16">
        <f t="shared" ca="1" si="0"/>
        <v>33.6049452519634</v>
      </c>
      <c r="D49" s="17">
        <f ca="1">EXP(_xll.PsiNormal($C$11,$C$12))</f>
        <v>0.99753357588411473</v>
      </c>
      <c r="E49" s="15">
        <f t="shared" ca="1" si="1"/>
        <v>33.52206120458095</v>
      </c>
    </row>
    <row r="50" spans="2:5" x14ac:dyDescent="0.2">
      <c r="B50" s="14">
        <v>34</v>
      </c>
      <c r="C50" s="16">
        <f t="shared" ca="1" si="0"/>
        <v>33.52206120458095</v>
      </c>
      <c r="D50" s="17">
        <f ca="1">EXP(_xll.PsiNormal($C$11,$C$12))</f>
        <v>1.0102146492828141</v>
      </c>
      <c r="E50" s="15">
        <f t="shared" ca="1" si="1"/>
        <v>33.864477303022774</v>
      </c>
    </row>
    <row r="51" spans="2:5" x14ac:dyDescent="0.2">
      <c r="B51" s="14">
        <v>35</v>
      </c>
      <c r="C51" s="16">
        <f t="shared" ca="1" si="0"/>
        <v>33.864477303022774</v>
      </c>
      <c r="D51" s="17">
        <f ca="1">EXP(_xll.PsiNormal($C$11,$C$12))</f>
        <v>1.027330827770969</v>
      </c>
      <c r="E51" s="15">
        <f t="shared" ca="1" si="1"/>
        <v>34.790021499745578</v>
      </c>
    </row>
    <row r="52" spans="2:5" x14ac:dyDescent="0.2">
      <c r="B52" s="14">
        <v>36</v>
      </c>
      <c r="C52" s="16">
        <f t="shared" ca="1" si="0"/>
        <v>34.790021499745578</v>
      </c>
      <c r="D52" s="17">
        <f ca="1">EXP(_xll.PsiNormal($C$11,$C$12))</f>
        <v>1.0113620223154955</v>
      </c>
      <c r="E52" s="15">
        <f t="shared" ca="1" si="1"/>
        <v>35.185306500382254</v>
      </c>
    </row>
    <row r="53" spans="2:5" x14ac:dyDescent="0.2">
      <c r="B53" s="14">
        <v>37</v>
      </c>
      <c r="C53" s="16">
        <f t="shared" ca="1" si="0"/>
        <v>35.185306500382254</v>
      </c>
      <c r="D53" s="17">
        <f ca="1">EXP(_xll.PsiNormal($C$11,$C$12))</f>
        <v>1.0230972347749017</v>
      </c>
      <c r="E53" s="15">
        <f t="shared" ca="1" si="1"/>
        <v>35.997989785248457</v>
      </c>
    </row>
    <row r="54" spans="2:5" x14ac:dyDescent="0.2">
      <c r="B54" s="14">
        <v>38</v>
      </c>
      <c r="C54" s="16">
        <f t="shared" ca="1" si="0"/>
        <v>35.997989785248457</v>
      </c>
      <c r="D54" s="17">
        <f ca="1">EXP(_xll.PsiNormal($C$11,$C$12))</f>
        <v>1.0181845501300475</v>
      </c>
      <c r="E54" s="15">
        <f t="shared" ca="1" si="1"/>
        <v>36.652597035079246</v>
      </c>
    </row>
    <row r="55" spans="2:5" x14ac:dyDescent="0.2">
      <c r="B55" s="14">
        <v>39</v>
      </c>
      <c r="C55" s="16">
        <f t="shared" ca="1" si="0"/>
        <v>36.652597035079246</v>
      </c>
      <c r="D55" s="17">
        <f ca="1">EXP(_xll.PsiNormal($C$11,$C$12))</f>
        <v>1.0035485732102132</v>
      </c>
      <c r="E55" s="15">
        <f t="shared" ca="1" si="1"/>
        <v>36.782661459002668</v>
      </c>
    </row>
    <row r="56" spans="2:5" x14ac:dyDescent="0.2">
      <c r="B56" s="14">
        <v>40</v>
      </c>
      <c r="C56" s="16">
        <f t="shared" ca="1" si="0"/>
        <v>36.782661459002668</v>
      </c>
      <c r="D56" s="17">
        <f ca="1">EXP(_xll.PsiNormal($C$11,$C$12))</f>
        <v>1.0018657174626031</v>
      </c>
      <c r="E56" s="15">
        <f t="shared" ca="1" si="1"/>
        <v>36.851287512807751</v>
      </c>
    </row>
    <row r="57" spans="2:5" x14ac:dyDescent="0.2">
      <c r="B57" s="14">
        <v>41</v>
      </c>
      <c r="C57" s="16">
        <f t="shared" ca="1" si="0"/>
        <v>36.851287512807751</v>
      </c>
      <c r="D57" s="17">
        <f ca="1">EXP(_xll.PsiNormal($C$11,$C$12))</f>
        <v>1.0042626792844325</v>
      </c>
      <c r="E57" s="15">
        <f t="shared" ca="1" si="1"/>
        <v>37.00837273269326</v>
      </c>
    </row>
    <row r="58" spans="2:5" x14ac:dyDescent="0.2">
      <c r="B58" s="14">
        <v>42</v>
      </c>
      <c r="C58" s="16">
        <f t="shared" ca="1" si="0"/>
        <v>37.00837273269326</v>
      </c>
      <c r="D58" s="17">
        <f ca="1">EXP(_xll.PsiNormal($C$11,$C$12))</f>
        <v>1.0191080342340846</v>
      </c>
      <c r="E58" s="15">
        <f t="shared" ca="1" si="1"/>
        <v>37.715529985817327</v>
      </c>
    </row>
    <row r="59" spans="2:5" x14ac:dyDescent="0.2">
      <c r="B59" s="14">
        <v>43</v>
      </c>
      <c r="C59" s="16">
        <f t="shared" ca="1" si="0"/>
        <v>37.715529985817327</v>
      </c>
      <c r="D59" s="17">
        <f ca="1">EXP(_xll.PsiNormal($C$11,$C$12))</f>
        <v>1.0122986478018623</v>
      </c>
      <c r="E59" s="15">
        <f t="shared" ca="1" si="1"/>
        <v>38.179380005773467</v>
      </c>
    </row>
    <row r="60" spans="2:5" x14ac:dyDescent="0.2">
      <c r="B60" s="14">
        <v>44</v>
      </c>
      <c r="C60" s="16">
        <f t="shared" ca="1" si="0"/>
        <v>38.179380005773467</v>
      </c>
      <c r="D60" s="17">
        <f ca="1">EXP(_xll.PsiNormal($C$11,$C$12))</f>
        <v>0.97115321082494233</v>
      </c>
      <c r="E60" s="15">
        <f t="shared" ca="1" si="1"/>
        <v>37.078027479912507</v>
      </c>
    </row>
    <row r="61" spans="2:5" x14ac:dyDescent="0.2">
      <c r="B61" s="14">
        <v>45</v>
      </c>
      <c r="C61" s="16">
        <f t="shared" ca="1" si="0"/>
        <v>37.078027479912507</v>
      </c>
      <c r="D61" s="17">
        <f ca="1">EXP(_xll.PsiNormal($C$11,$C$12))</f>
        <v>1.0286851526651863</v>
      </c>
      <c r="E61" s="15">
        <f t="shared" ca="1" si="1"/>
        <v>38.141616358697775</v>
      </c>
    </row>
    <row r="62" spans="2:5" x14ac:dyDescent="0.2">
      <c r="B62" s="14">
        <v>46</v>
      </c>
      <c r="C62" s="16">
        <f t="shared" ca="1" si="0"/>
        <v>38.141616358697775</v>
      </c>
      <c r="D62" s="17">
        <f ca="1">EXP(_xll.PsiNormal($C$11,$C$12))</f>
        <v>0.9988198383748631</v>
      </c>
      <c r="E62" s="15">
        <f t="shared" ca="1" si="1"/>
        <v>38.096603086750548</v>
      </c>
    </row>
    <row r="63" spans="2:5" x14ac:dyDescent="0.2">
      <c r="B63" s="14">
        <v>47</v>
      </c>
      <c r="C63" s="16">
        <f t="shared" ca="1" si="0"/>
        <v>38.096603086750548</v>
      </c>
      <c r="D63" s="17">
        <f ca="1">EXP(_xll.PsiNormal($C$11,$C$12))</f>
        <v>1.0094426071028739</v>
      </c>
      <c r="E63" s="15">
        <f t="shared" ca="1" si="1"/>
        <v>38.45633434165287</v>
      </c>
    </row>
    <row r="64" spans="2:5" x14ac:dyDescent="0.2">
      <c r="B64" s="14">
        <v>48</v>
      </c>
      <c r="C64" s="16">
        <f t="shared" ca="1" si="0"/>
        <v>38.45633434165287</v>
      </c>
      <c r="D64" s="17">
        <f ca="1">EXP(_xll.PsiNormal($C$11,$C$12))</f>
        <v>1.0305083436807307</v>
      </c>
      <c r="E64" s="15">
        <f t="shared" ca="1" si="1"/>
        <v>39.629573406449104</v>
      </c>
    </row>
    <row r="65" spans="2:5" x14ac:dyDescent="0.2">
      <c r="B65" s="14">
        <v>49</v>
      </c>
      <c r="C65" s="16">
        <f t="shared" ca="1" si="0"/>
        <v>39.629573406449104</v>
      </c>
      <c r="D65" s="17">
        <f ca="1">EXP(_xll.PsiNormal($C$11,$C$12))</f>
        <v>0.98846100396085879</v>
      </c>
      <c r="E65" s="15">
        <f t="shared" ca="1" si="1"/>
        <v>39.172287915879231</v>
      </c>
    </row>
    <row r="66" spans="2:5" x14ac:dyDescent="0.2">
      <c r="B66" s="14">
        <v>50</v>
      </c>
      <c r="C66" s="16">
        <f t="shared" ca="1" si="0"/>
        <v>39.172287915879231</v>
      </c>
      <c r="D66" s="17">
        <f ca="1">EXP(_xll.PsiNormal($C$11,$C$12))</f>
        <v>1.0004391911558783</v>
      </c>
      <c r="E66" s="15">
        <f t="shared" ca="1" si="1"/>
        <v>39.189492038287405</v>
      </c>
    </row>
    <row r="67" spans="2:5" x14ac:dyDescent="0.2">
      <c r="B67" s="14">
        <v>51</v>
      </c>
      <c r="C67" s="16">
        <f t="shared" ca="1" si="0"/>
        <v>39.189492038287405</v>
      </c>
      <c r="D67" s="17">
        <f ca="1">EXP(_xll.PsiNormal($C$11,$C$12))</f>
        <v>0.98604606565941688</v>
      </c>
      <c r="E67" s="15">
        <f t="shared" ca="1" si="1"/>
        <v>38.642644439544334</v>
      </c>
    </row>
    <row r="68" spans="2:5" x14ac:dyDescent="0.2">
      <c r="B68" s="14">
        <v>52</v>
      </c>
      <c r="C68" s="16">
        <f t="shared" ca="1" si="0"/>
        <v>38.642644439544334</v>
      </c>
      <c r="D68" s="17">
        <f ca="1">EXP(_xll.PsiNormal($C$11,$C$12))</f>
        <v>0.96864594857937458</v>
      </c>
      <c r="E68" s="15">
        <f t="shared" ca="1" si="1"/>
        <v>37.431040978757913</v>
      </c>
    </row>
    <row r="69" spans="2:5" x14ac:dyDescent="0.2">
      <c r="B69" s="14">
        <v>53</v>
      </c>
      <c r="C69" s="16">
        <f t="shared" ca="1" si="0"/>
        <v>37.431040978757913</v>
      </c>
      <c r="D69" s="17">
        <f ca="1">EXP(_xll.PsiNormal($C$11,$C$12))</f>
        <v>1.0199293718050499</v>
      </c>
      <c r="E69" s="15">
        <f t="shared" ca="1" si="1"/>
        <v>38.177018111473643</v>
      </c>
    </row>
    <row r="70" spans="2:5" x14ac:dyDescent="0.2">
      <c r="B70" s="14">
        <v>54</v>
      </c>
      <c r="C70" s="16">
        <f t="shared" ca="1" si="0"/>
        <v>38.177018111473643</v>
      </c>
      <c r="D70" s="17">
        <f ca="1">EXP(_xll.PsiNormal($C$11,$C$12))</f>
        <v>1.0053613570091844</v>
      </c>
      <c r="E70" s="15">
        <f t="shared" ca="1" si="1"/>
        <v>38.38169873511535</v>
      </c>
    </row>
    <row r="71" spans="2:5" x14ac:dyDescent="0.2">
      <c r="B71" s="14">
        <v>55</v>
      </c>
      <c r="C71" s="16">
        <f t="shared" ca="1" si="0"/>
        <v>38.38169873511535</v>
      </c>
      <c r="D71" s="17">
        <f ca="1">EXP(_xll.PsiNormal($C$11,$C$12))</f>
        <v>1.0185383288534169</v>
      </c>
      <c r="E71" s="15">
        <f t="shared" ca="1" si="1"/>
        <v>39.093231288219691</v>
      </c>
    </row>
    <row r="72" spans="2:5" x14ac:dyDescent="0.2">
      <c r="B72" s="14">
        <v>56</v>
      </c>
      <c r="C72" s="16">
        <f t="shared" ca="1" si="0"/>
        <v>39.093231288219691</v>
      </c>
      <c r="D72" s="17">
        <f ca="1">EXP(_xll.PsiNormal($C$11,$C$12))</f>
        <v>0.99706323115566109</v>
      </c>
      <c r="E72" s="15">
        <f t="shared" ca="1" si="1"/>
        <v>38.978423504547912</v>
      </c>
    </row>
    <row r="73" spans="2:5" x14ac:dyDescent="0.2">
      <c r="B73" s="14">
        <v>57</v>
      </c>
      <c r="C73" s="16">
        <f t="shared" ca="1" si="0"/>
        <v>38.978423504547912</v>
      </c>
      <c r="D73" s="17">
        <f ca="1">EXP(_xll.PsiNormal($C$11,$C$12))</f>
        <v>1.0091413045734523</v>
      </c>
      <c r="E73" s="15">
        <f t="shared" ca="1" si="1"/>
        <v>39.334737145595994</v>
      </c>
    </row>
    <row r="74" spans="2:5" x14ac:dyDescent="0.2">
      <c r="B74" s="14">
        <v>58</v>
      </c>
      <c r="C74" s="16">
        <f t="shared" ca="1" si="0"/>
        <v>39.334737145595994</v>
      </c>
      <c r="D74" s="17">
        <f ca="1">EXP(_xll.PsiNormal($C$11,$C$12))</f>
        <v>0.99318643510920357</v>
      </c>
      <c r="E74" s="15">
        <f t="shared" ca="1" si="1"/>
        <v>39.066727361592058</v>
      </c>
    </row>
    <row r="75" spans="2:5" x14ac:dyDescent="0.2">
      <c r="B75" s="14">
        <v>59</v>
      </c>
      <c r="C75" s="16">
        <f t="shared" ca="1" si="0"/>
        <v>39.066727361592058</v>
      </c>
      <c r="D75" s="17">
        <f ca="1">EXP(_xll.PsiNormal($C$11,$C$12))</f>
        <v>0.99728639897247617</v>
      </c>
      <c r="E75" s="15">
        <f t="shared" ca="1" si="1"/>
        <v>38.960715850081648</v>
      </c>
    </row>
    <row r="76" spans="2:5" x14ac:dyDescent="0.2">
      <c r="B76" s="14">
        <v>60</v>
      </c>
      <c r="C76" s="16">
        <f t="shared" ca="1" si="0"/>
        <v>38.960715850081648</v>
      </c>
      <c r="D76" s="17">
        <f ca="1">EXP(_xll.PsiNormal($C$11,$C$12))</f>
        <v>1.0056050108006003</v>
      </c>
      <c r="E76" s="15">
        <f t="shared" ca="1" si="1"/>
        <v>39.179091083220477</v>
      </c>
    </row>
    <row r="77" spans="2:5" x14ac:dyDescent="0.2">
      <c r="B77" s="14">
        <v>61</v>
      </c>
      <c r="C77" s="16">
        <f t="shared" ca="1" si="0"/>
        <v>39.179091083220477</v>
      </c>
      <c r="D77" s="17">
        <f ca="1">EXP(_xll.PsiNormal($C$11,$C$12))</f>
        <v>1.0299610516834865</v>
      </c>
      <c r="E77" s="15">
        <f t="shared" ca="1" si="1"/>
        <v>40.352937856076871</v>
      </c>
    </row>
    <row r="78" spans="2:5" x14ac:dyDescent="0.2">
      <c r="B78" s="14">
        <v>62</v>
      </c>
      <c r="C78" s="16">
        <f t="shared" ca="1" si="0"/>
        <v>40.352937856076871</v>
      </c>
      <c r="D78" s="17">
        <f ca="1">EXP(_xll.PsiNormal($C$11,$C$12))</f>
        <v>1.0459203022827244</v>
      </c>
      <c r="E78" s="15">
        <f t="shared" ca="1" si="1"/>
        <v>42.205956960423912</v>
      </c>
    </row>
    <row r="79" spans="2:5" x14ac:dyDescent="0.2">
      <c r="B79" s="14">
        <v>63</v>
      </c>
      <c r="C79" s="16">
        <f t="shared" ca="1" si="0"/>
        <v>42.205956960423912</v>
      </c>
      <c r="D79" s="17">
        <f ca="1">EXP(_xll.PsiNormal($C$11,$C$12))</f>
        <v>0.99087935229355451</v>
      </c>
      <c r="E79" s="15">
        <f t="shared" ca="1" si="1"/>
        <v>41.821011295874484</v>
      </c>
    </row>
    <row r="80" spans="2:5" x14ac:dyDescent="0.2">
      <c r="B80" s="14">
        <v>64</v>
      </c>
      <c r="C80" s="16">
        <f t="shared" ca="1" si="0"/>
        <v>41.821011295874484</v>
      </c>
      <c r="D80" s="17">
        <f ca="1">EXP(_xll.PsiNormal($C$11,$C$12))</f>
        <v>0.99541715405902276</v>
      </c>
      <c r="E80" s="15">
        <f t="shared" ca="1" si="1"/>
        <v>41.629352044009622</v>
      </c>
    </row>
    <row r="81" spans="2:5" x14ac:dyDescent="0.2">
      <c r="B81" s="14">
        <v>65</v>
      </c>
      <c r="C81" s="16">
        <f t="shared" ref="C81:C141" ca="1" si="2">E80</f>
        <v>41.629352044009622</v>
      </c>
      <c r="D81" s="17">
        <f ca="1">EXP(_xll.PsiNormal($C$11,$C$12))</f>
        <v>1.0479678489849726</v>
      </c>
      <c r="E81" s="15">
        <f t="shared" ref="E81:E140" ca="1" si="3">C81*D81</f>
        <v>43.626222516198936</v>
      </c>
    </row>
    <row r="82" spans="2:5" x14ac:dyDescent="0.2">
      <c r="B82" s="14">
        <v>66</v>
      </c>
      <c r="C82" s="16">
        <f t="shared" ca="1" si="2"/>
        <v>43.626222516198936</v>
      </c>
      <c r="D82" s="17">
        <f ca="1">EXP(_xll.PsiNormal($C$11,$C$12))</f>
        <v>1.0124807574217605</v>
      </c>
      <c r="E82" s="15">
        <f t="shared" ca="1" si="3"/>
        <v>44.170710816651358</v>
      </c>
    </row>
    <row r="83" spans="2:5" x14ac:dyDescent="0.2">
      <c r="B83" s="14">
        <v>67</v>
      </c>
      <c r="C83" s="16">
        <f t="shared" ca="1" si="2"/>
        <v>44.170710816651358</v>
      </c>
      <c r="D83" s="17">
        <f ca="1">EXP(_xll.PsiNormal($C$11,$C$12))</f>
        <v>0.99535948223416471</v>
      </c>
      <c r="E83" s="15">
        <f t="shared" ca="1" si="3"/>
        <v>43.965735848377115</v>
      </c>
    </row>
    <row r="84" spans="2:5" x14ac:dyDescent="0.2">
      <c r="B84" s="14">
        <v>68</v>
      </c>
      <c r="C84" s="16">
        <f t="shared" ca="1" si="2"/>
        <v>43.965735848377115</v>
      </c>
      <c r="D84" s="17">
        <f ca="1">EXP(_xll.PsiNormal($C$11,$C$12))</f>
        <v>0.99188128993470415</v>
      </c>
      <c r="E84" s="15">
        <f t="shared" ca="1" si="3"/>
        <v>43.608790786216758</v>
      </c>
    </row>
    <row r="85" spans="2:5" x14ac:dyDescent="0.2">
      <c r="B85" s="14">
        <v>69</v>
      </c>
      <c r="C85" s="16">
        <f t="shared" ca="1" si="2"/>
        <v>43.608790786216758</v>
      </c>
      <c r="D85" s="17">
        <f ca="1">EXP(_xll.PsiNormal($C$11,$C$12))</f>
        <v>0.9681756712636066</v>
      </c>
      <c r="E85" s="15">
        <f t="shared" ca="1" si="3"/>
        <v>42.220970292439596</v>
      </c>
    </row>
    <row r="86" spans="2:5" x14ac:dyDescent="0.2">
      <c r="B86" s="14">
        <v>70</v>
      </c>
      <c r="C86" s="16">
        <f t="shared" ca="1" si="2"/>
        <v>42.220970292439596</v>
      </c>
      <c r="D86" s="17">
        <f ca="1">EXP(_xll.PsiNormal($C$11,$C$12))</f>
        <v>0.98533386684994151</v>
      </c>
      <c r="E86" s="15">
        <f t="shared" ca="1" si="3"/>
        <v>41.601751920406009</v>
      </c>
    </row>
    <row r="87" spans="2:5" x14ac:dyDescent="0.2">
      <c r="B87" s="14">
        <v>71</v>
      </c>
      <c r="C87" s="16">
        <f t="shared" ca="1" si="2"/>
        <v>41.601751920406009</v>
      </c>
      <c r="D87" s="17">
        <f ca="1">EXP(_xll.PsiNormal($C$11,$C$12))</f>
        <v>0.97186180913275899</v>
      </c>
      <c r="E87" s="15">
        <f t="shared" ca="1" si="3"/>
        <v>40.431153884458013</v>
      </c>
    </row>
    <row r="88" spans="2:5" x14ac:dyDescent="0.2">
      <c r="B88" s="14">
        <v>72</v>
      </c>
      <c r="C88" s="16">
        <f t="shared" ca="1" si="2"/>
        <v>40.431153884458013</v>
      </c>
      <c r="D88" s="17">
        <f ca="1">EXP(_xll.PsiNormal($C$11,$C$12))</f>
        <v>0.98346272333952134</v>
      </c>
      <c r="E88" s="15">
        <f t="shared" ca="1" si="3"/>
        <v>39.762532706968344</v>
      </c>
    </row>
    <row r="89" spans="2:5" x14ac:dyDescent="0.2">
      <c r="B89" s="14">
        <v>73</v>
      </c>
      <c r="C89" s="16">
        <f t="shared" ca="1" si="2"/>
        <v>39.762532706968344</v>
      </c>
      <c r="D89" s="17">
        <f ca="1">EXP(_xll.PsiNormal($C$11,$C$12))</f>
        <v>0.97117736027674817</v>
      </c>
      <c r="E89" s="15">
        <f t="shared" ca="1" si="3"/>
        <v>38.616471552271378</v>
      </c>
    </row>
    <row r="90" spans="2:5" x14ac:dyDescent="0.2">
      <c r="B90" s="14">
        <v>74</v>
      </c>
      <c r="C90" s="16">
        <f t="shared" ca="1" si="2"/>
        <v>38.616471552271378</v>
      </c>
      <c r="D90" s="17">
        <f ca="1">EXP(_xll.PsiNormal($C$11,$C$12))</f>
        <v>1.0347944184705491</v>
      </c>
      <c r="E90" s="15">
        <f t="shared" ca="1" si="3"/>
        <v>39.960109223317161</v>
      </c>
    </row>
    <row r="91" spans="2:5" x14ac:dyDescent="0.2">
      <c r="B91" s="14">
        <v>75</v>
      </c>
      <c r="C91" s="16">
        <f t="shared" ca="1" si="2"/>
        <v>39.960109223317161</v>
      </c>
      <c r="D91" s="17">
        <f ca="1">EXP(_xll.PsiNormal($C$11,$C$12))</f>
        <v>1.0049623444107154</v>
      </c>
      <c r="E91" s="15">
        <f t="shared" ca="1" si="3"/>
        <v>40.158405047973069</v>
      </c>
    </row>
    <row r="92" spans="2:5" x14ac:dyDescent="0.2">
      <c r="B92" s="14">
        <v>76</v>
      </c>
      <c r="C92" s="16">
        <f t="shared" ca="1" si="2"/>
        <v>40.158405047973069</v>
      </c>
      <c r="D92" s="17">
        <f ca="1">EXP(_xll.PsiNormal($C$11,$C$12))</f>
        <v>0.98296119361801915</v>
      </c>
      <c r="E92" s="15">
        <f t="shared" ca="1" si="3"/>
        <v>39.474153759751495</v>
      </c>
    </row>
    <row r="93" spans="2:5" x14ac:dyDescent="0.2">
      <c r="B93" s="14">
        <v>77</v>
      </c>
      <c r="C93" s="16">
        <f t="shared" ca="1" si="2"/>
        <v>39.474153759751495</v>
      </c>
      <c r="D93" s="17">
        <f ca="1">EXP(_xll.PsiNormal($C$11,$C$12))</f>
        <v>1.0167283412794534</v>
      </c>
      <c r="E93" s="15">
        <f t="shared" ca="1" si="3"/>
        <v>40.134490875562236</v>
      </c>
    </row>
    <row r="94" spans="2:5" x14ac:dyDescent="0.2">
      <c r="B94" s="14">
        <v>78</v>
      </c>
      <c r="C94" s="16">
        <f t="shared" ca="1" si="2"/>
        <v>40.134490875562236</v>
      </c>
      <c r="D94" s="17">
        <f ca="1">EXP(_xll.PsiNormal($C$11,$C$12))</f>
        <v>0.99050849578543076</v>
      </c>
      <c r="E94" s="15">
        <f t="shared" ca="1" si="3"/>
        <v>39.753554186267245</v>
      </c>
    </row>
    <row r="95" spans="2:5" x14ac:dyDescent="0.2">
      <c r="B95" s="14">
        <v>79</v>
      </c>
      <c r="C95" s="16">
        <f t="shared" ca="1" si="2"/>
        <v>39.753554186267245</v>
      </c>
      <c r="D95" s="17">
        <f ca="1">EXP(_xll.PsiNormal($C$11,$C$12))</f>
        <v>1.009700824222231</v>
      </c>
      <c r="E95" s="15">
        <f t="shared" ca="1" si="3"/>
        <v>40.13919642763716</v>
      </c>
    </row>
    <row r="96" spans="2:5" x14ac:dyDescent="0.2">
      <c r="B96" s="14">
        <v>80</v>
      </c>
      <c r="C96" s="16">
        <f t="shared" ca="1" si="2"/>
        <v>40.13919642763716</v>
      </c>
      <c r="D96" s="17">
        <f ca="1">EXP(_xll.PsiNormal($C$11,$C$12))</f>
        <v>1.0342263514764198</v>
      </c>
      <c r="E96" s="15">
        <f t="shared" ca="1" si="3"/>
        <v>41.513014672550526</v>
      </c>
    </row>
    <row r="97" spans="2:5" x14ac:dyDescent="0.2">
      <c r="B97" s="14">
        <v>81</v>
      </c>
      <c r="C97" s="16">
        <f t="shared" ca="1" si="2"/>
        <v>41.513014672550526</v>
      </c>
      <c r="D97" s="17">
        <f ca="1">EXP(_xll.PsiNormal($C$11,$C$12))</f>
        <v>0.96971161981763987</v>
      </c>
      <c r="E97" s="15">
        <f t="shared" ca="1" si="3"/>
        <v>40.255652701632421</v>
      </c>
    </row>
    <row r="98" spans="2:5" x14ac:dyDescent="0.2">
      <c r="B98" s="14">
        <v>82</v>
      </c>
      <c r="C98" s="16">
        <f t="shared" ca="1" si="2"/>
        <v>40.255652701632421</v>
      </c>
      <c r="D98" s="17">
        <f ca="1">EXP(_xll.PsiNormal($C$11,$C$12))</f>
        <v>0.96064276119083758</v>
      </c>
      <c r="E98" s="15">
        <f t="shared" ca="1" si="3"/>
        <v>38.671301364835571</v>
      </c>
    </row>
    <row r="99" spans="2:5" x14ac:dyDescent="0.2">
      <c r="B99" s="14">
        <v>83</v>
      </c>
      <c r="C99" s="16">
        <f t="shared" ca="1" si="2"/>
        <v>38.671301364835571</v>
      </c>
      <c r="D99" s="17">
        <f ca="1">EXP(_xll.PsiNormal($C$11,$C$12))</f>
        <v>0.99402950560545333</v>
      </c>
      <c r="E99" s="15">
        <f t="shared" ca="1" si="3"/>
        <v>38.440414576806994</v>
      </c>
    </row>
    <row r="100" spans="2:5" x14ac:dyDescent="0.2">
      <c r="B100" s="14">
        <v>84</v>
      </c>
      <c r="C100" s="16">
        <f t="shared" ca="1" si="2"/>
        <v>38.440414576806994</v>
      </c>
      <c r="D100" s="17">
        <f ca="1">EXP(_xll.PsiNormal($C$11,$C$12))</f>
        <v>1.019360364986021</v>
      </c>
      <c r="E100" s="15">
        <f t="shared" ca="1" si="3"/>
        <v>39.184635033227941</v>
      </c>
    </row>
    <row r="101" spans="2:5" x14ac:dyDescent="0.2">
      <c r="B101" s="14">
        <v>85</v>
      </c>
      <c r="C101" s="16">
        <f t="shared" ca="1" si="2"/>
        <v>39.184635033227941</v>
      </c>
      <c r="D101" s="17">
        <f ca="1">EXP(_xll.PsiNormal($C$11,$C$12))</f>
        <v>1.004850059679687</v>
      </c>
      <c r="E101" s="15">
        <f t="shared" ca="1" si="3"/>
        <v>39.374682851665852</v>
      </c>
    </row>
    <row r="102" spans="2:5" x14ac:dyDescent="0.2">
      <c r="B102" s="14">
        <v>86</v>
      </c>
      <c r="C102" s="16">
        <f t="shared" ca="1" si="2"/>
        <v>39.374682851665852</v>
      </c>
      <c r="D102" s="17">
        <f ca="1">EXP(_xll.PsiNormal($C$11,$C$12))</f>
        <v>1.0457299131609004</v>
      </c>
      <c r="E102" s="15">
        <f t="shared" ca="1" si="3"/>
        <v>41.175283679210523</v>
      </c>
    </row>
    <row r="103" spans="2:5" x14ac:dyDescent="0.2">
      <c r="B103" s="14">
        <v>87</v>
      </c>
      <c r="C103" s="16">
        <f t="shared" ca="1" si="2"/>
        <v>41.175283679210523</v>
      </c>
      <c r="D103" s="17">
        <f ca="1">EXP(_xll.PsiNormal($C$11,$C$12))</f>
        <v>1.0556250598036887</v>
      </c>
      <c r="E103" s="15">
        <f t="shared" ca="1" si="3"/>
        <v>43.465661296300453</v>
      </c>
    </row>
    <row r="104" spans="2:5" x14ac:dyDescent="0.2">
      <c r="B104" s="14">
        <v>88</v>
      </c>
      <c r="C104" s="16">
        <f t="shared" ca="1" si="2"/>
        <v>43.465661296300453</v>
      </c>
      <c r="D104" s="17">
        <f ca="1">EXP(_xll.PsiNormal($C$11,$C$12))</f>
        <v>0.99493244542143333</v>
      </c>
      <c r="E104" s="15">
        <f t="shared" ca="1" si="3"/>
        <v>43.245396685387959</v>
      </c>
    </row>
    <row r="105" spans="2:5" x14ac:dyDescent="0.2">
      <c r="B105" s="14">
        <v>89</v>
      </c>
      <c r="C105" s="16">
        <f t="shared" ca="1" si="2"/>
        <v>43.245396685387959</v>
      </c>
      <c r="D105" s="17">
        <f ca="1">EXP(_xll.PsiNormal($C$11,$C$12))</f>
        <v>1.0132804242316824</v>
      </c>
      <c r="E105" s="15">
        <f t="shared" ca="1" si="3"/>
        <v>43.819713899437303</v>
      </c>
    </row>
    <row r="106" spans="2:5" x14ac:dyDescent="0.2">
      <c r="B106" s="14">
        <v>90</v>
      </c>
      <c r="C106" s="16">
        <f t="shared" ca="1" si="2"/>
        <v>43.819713899437303</v>
      </c>
      <c r="D106" s="17">
        <f ca="1">EXP(_xll.PsiNormal($C$11,$C$12))</f>
        <v>0.98825457379334292</v>
      </c>
      <c r="E106" s="15">
        <f t="shared" ca="1" si="3"/>
        <v>43.305032683434639</v>
      </c>
    </row>
    <row r="107" spans="2:5" x14ac:dyDescent="0.2">
      <c r="B107" s="14">
        <v>91</v>
      </c>
      <c r="C107" s="16">
        <f t="shared" ca="1" si="2"/>
        <v>43.305032683434639</v>
      </c>
      <c r="D107" s="17">
        <f ca="1">EXP(_xll.PsiNormal($C$11,$C$12))</f>
        <v>0.99193058447346927</v>
      </c>
      <c r="E107" s="15">
        <f t="shared" ca="1" si="3"/>
        <v>42.955586380322011</v>
      </c>
    </row>
    <row r="108" spans="2:5" x14ac:dyDescent="0.2">
      <c r="B108" s="14">
        <v>92</v>
      </c>
      <c r="C108" s="16">
        <f t="shared" ca="1" si="2"/>
        <v>42.955586380322011</v>
      </c>
      <c r="D108" s="17">
        <f ca="1">EXP(_xll.PsiNormal($C$11,$C$12))</f>
        <v>0.99052288657821752</v>
      </c>
      <c r="E108" s="15">
        <f t="shared" ca="1" si="3"/>
        <v>42.548491416096525</v>
      </c>
    </row>
    <row r="109" spans="2:5" x14ac:dyDescent="0.2">
      <c r="B109" s="14">
        <v>93</v>
      </c>
      <c r="C109" s="16">
        <f t="shared" ca="1" si="2"/>
        <v>42.548491416096525</v>
      </c>
      <c r="D109" s="17">
        <f ca="1">EXP(_xll.PsiNormal($C$11,$C$12))</f>
        <v>1.0243435138098029</v>
      </c>
      <c r="E109" s="15">
        <f t="shared" ca="1" si="3"/>
        <v>43.584271204470554</v>
      </c>
    </row>
    <row r="110" spans="2:5" x14ac:dyDescent="0.2">
      <c r="B110" s="14">
        <v>94</v>
      </c>
      <c r="C110" s="16">
        <f t="shared" ca="1" si="2"/>
        <v>43.584271204470554</v>
      </c>
      <c r="D110" s="17">
        <f ca="1">EXP(_xll.PsiNormal($C$11,$C$12))</f>
        <v>0.9954981300421355</v>
      </c>
      <c r="E110" s="15">
        <f t="shared" ca="1" si="3"/>
        <v>43.388060483299732</v>
      </c>
    </row>
    <row r="111" spans="2:5" x14ac:dyDescent="0.2">
      <c r="B111" s="14">
        <v>95</v>
      </c>
      <c r="C111" s="16">
        <f t="shared" ca="1" si="2"/>
        <v>43.388060483299732</v>
      </c>
      <c r="D111" s="17">
        <f ca="1">EXP(_xll.PsiNormal($C$11,$C$12))</f>
        <v>0.99366033843666501</v>
      </c>
      <c r="E111" s="15">
        <f t="shared" ca="1" si="3"/>
        <v>43.112994863946106</v>
      </c>
    </row>
    <row r="112" spans="2:5" x14ac:dyDescent="0.2">
      <c r="B112" s="14">
        <v>96</v>
      </c>
      <c r="C112" s="16">
        <f t="shared" ca="1" si="2"/>
        <v>43.112994863946106</v>
      </c>
      <c r="D112" s="17">
        <f ca="1">EXP(_xll.PsiNormal($C$11,$C$12))</f>
        <v>0.99990252816216807</v>
      </c>
      <c r="E112" s="15">
        <f t="shared" ca="1" si="3"/>
        <v>43.108792561102277</v>
      </c>
    </row>
    <row r="113" spans="2:5" x14ac:dyDescent="0.2">
      <c r="B113" s="14">
        <v>97</v>
      </c>
      <c r="C113" s="16">
        <f t="shared" ca="1" si="2"/>
        <v>43.108792561102277</v>
      </c>
      <c r="D113" s="17">
        <f ca="1">EXP(_xll.PsiNormal($C$11,$C$12))</f>
        <v>0.95801209957357147</v>
      </c>
      <c r="E113" s="15">
        <f t="shared" ca="1" si="3"/>
        <v>41.29874487154315</v>
      </c>
    </row>
    <row r="114" spans="2:5" x14ac:dyDescent="0.2">
      <c r="B114" s="14">
        <v>98</v>
      </c>
      <c r="C114" s="16">
        <f t="shared" ca="1" si="2"/>
        <v>41.29874487154315</v>
      </c>
      <c r="D114" s="17">
        <f ca="1">EXP(_xll.PsiNormal($C$11,$C$12))</f>
        <v>1.0078649539729772</v>
      </c>
      <c r="E114" s="15">
        <f t="shared" ca="1" si="3"/>
        <v>41.623557599099563</v>
      </c>
    </row>
    <row r="115" spans="2:5" x14ac:dyDescent="0.2">
      <c r="B115" s="14">
        <v>99</v>
      </c>
      <c r="C115" s="16">
        <f t="shared" ca="1" si="2"/>
        <v>41.623557599099563</v>
      </c>
      <c r="D115" s="17">
        <f ca="1">EXP(_xll.PsiNormal($C$11,$C$12))</f>
        <v>1.0128476282010621</v>
      </c>
      <c r="E115" s="15">
        <f t="shared" ca="1" si="3"/>
        <v>42.158321591538289</v>
      </c>
    </row>
    <row r="116" spans="2:5" x14ac:dyDescent="0.2">
      <c r="B116" s="14">
        <v>100</v>
      </c>
      <c r="C116" s="16">
        <f t="shared" ca="1" si="2"/>
        <v>42.158321591538289</v>
      </c>
      <c r="D116" s="17">
        <f ca="1">EXP(_xll.PsiNormal($C$11,$C$12))</f>
        <v>0.98682912720209692</v>
      </c>
      <c r="E116" s="15">
        <f t="shared" ca="1" si="3"/>
        <v>41.603059700483051</v>
      </c>
    </row>
    <row r="117" spans="2:5" x14ac:dyDescent="0.2">
      <c r="B117" s="14">
        <v>101</v>
      </c>
      <c r="C117" s="16">
        <f t="shared" ca="1" si="2"/>
        <v>41.603059700483051</v>
      </c>
      <c r="D117" s="17">
        <f ca="1">EXP(_xll.PsiNormal($C$11,$C$12))</f>
        <v>1.0017240890641466</v>
      </c>
      <c r="E117" s="15">
        <f t="shared" ca="1" si="3"/>
        <v>41.674787080747691</v>
      </c>
    </row>
    <row r="118" spans="2:5" x14ac:dyDescent="0.2">
      <c r="B118" s="14">
        <v>102</v>
      </c>
      <c r="C118" s="16">
        <f t="shared" ca="1" si="2"/>
        <v>41.674787080747691</v>
      </c>
      <c r="D118" s="17">
        <f ca="1">EXP(_xll.PsiNormal($C$11,$C$12))</f>
        <v>1.001397572027068</v>
      </c>
      <c r="E118" s="15">
        <f t="shared" ca="1" si="3"/>
        <v>41.733030597405758</v>
      </c>
    </row>
    <row r="119" spans="2:5" x14ac:dyDescent="0.2">
      <c r="B119" s="14">
        <v>103</v>
      </c>
      <c r="C119" s="16">
        <f t="shared" ca="1" si="2"/>
        <v>41.733030597405758</v>
      </c>
      <c r="D119" s="17">
        <f ca="1">EXP(_xll.PsiNormal($C$11,$C$12))</f>
        <v>0.99986466243027572</v>
      </c>
      <c r="E119" s="15">
        <f t="shared" ca="1" si="3"/>
        <v>41.727382550467475</v>
      </c>
    </row>
    <row r="120" spans="2:5" x14ac:dyDescent="0.2">
      <c r="B120" s="14">
        <v>104</v>
      </c>
      <c r="C120" s="16">
        <f t="shared" ca="1" si="2"/>
        <v>41.727382550467475</v>
      </c>
      <c r="D120" s="17">
        <f ca="1">EXP(_xll.PsiNormal($C$11,$C$12))</f>
        <v>1.0086803595993894</v>
      </c>
      <c r="E120" s="15">
        <f t="shared" ca="1" si="3"/>
        <v>42.089591236146816</v>
      </c>
    </row>
    <row r="121" spans="2:5" x14ac:dyDescent="0.2">
      <c r="B121" s="14">
        <v>105</v>
      </c>
      <c r="C121" s="16">
        <f t="shared" ca="1" si="2"/>
        <v>42.089591236146816</v>
      </c>
      <c r="D121" s="17">
        <f ca="1">EXP(_xll.PsiNormal($C$11,$C$12))</f>
        <v>1.0230058481328521</v>
      </c>
      <c r="E121" s="15">
        <f t="shared" ca="1" si="3"/>
        <v>43.057897980099433</v>
      </c>
    </row>
    <row r="122" spans="2:5" x14ac:dyDescent="0.2">
      <c r="B122" s="14">
        <v>106</v>
      </c>
      <c r="C122" s="16">
        <f t="shared" ca="1" si="2"/>
        <v>43.057897980099433</v>
      </c>
      <c r="D122" s="17">
        <f ca="1">EXP(_xll.PsiNormal($C$11,$C$12))</f>
        <v>1.0052382132905529</v>
      </c>
      <c r="E122" s="15">
        <f t="shared" ca="1" si="3"/>
        <v>43.28344443356206</v>
      </c>
    </row>
    <row r="123" spans="2:5" x14ac:dyDescent="0.2">
      <c r="B123" s="14">
        <v>107</v>
      </c>
      <c r="C123" s="16">
        <f t="shared" ca="1" si="2"/>
        <v>43.28344443356206</v>
      </c>
      <c r="D123" s="17">
        <f ca="1">EXP(_xll.PsiNormal($C$11,$C$12))</f>
        <v>0.99250978219401875</v>
      </c>
      <c r="E123" s="15">
        <f t="shared" ca="1" si="3"/>
        <v>42.959242007361595</v>
      </c>
    </row>
    <row r="124" spans="2:5" x14ac:dyDescent="0.2">
      <c r="B124" s="14">
        <v>108</v>
      </c>
      <c r="C124" s="16">
        <f t="shared" ca="1" si="2"/>
        <v>42.959242007361595</v>
      </c>
      <c r="D124" s="17">
        <f ca="1">EXP(_xll.PsiNormal($C$11,$C$12))</f>
        <v>0.97596227043427464</v>
      </c>
      <c r="E124" s="15">
        <f t="shared" ca="1" si="3"/>
        <v>41.926599365640087</v>
      </c>
    </row>
    <row r="125" spans="2:5" x14ac:dyDescent="0.2">
      <c r="B125" s="14">
        <v>109</v>
      </c>
      <c r="C125" s="16">
        <f t="shared" ca="1" si="2"/>
        <v>41.926599365640087</v>
      </c>
      <c r="D125" s="17">
        <f ca="1">EXP(_xll.PsiNormal($C$11,$C$12))</f>
        <v>0.99062329677913163</v>
      </c>
      <c r="E125" s="15">
        <f t="shared" ca="1" si="3"/>
        <v>41.533466086328232</v>
      </c>
    </row>
    <row r="126" spans="2:5" x14ac:dyDescent="0.2">
      <c r="B126" s="14">
        <v>110</v>
      </c>
      <c r="C126" s="16">
        <f t="shared" ca="1" si="2"/>
        <v>41.533466086328232</v>
      </c>
      <c r="D126" s="17">
        <f ca="1">EXP(_xll.PsiNormal($C$11,$C$12))</f>
        <v>0.99031830964822865</v>
      </c>
      <c r="E126" s="15">
        <f t="shared" ca="1" si="3"/>
        <v>41.131351928444609</v>
      </c>
    </row>
    <row r="127" spans="2:5" x14ac:dyDescent="0.2">
      <c r="B127" s="14">
        <v>111</v>
      </c>
      <c r="C127" s="16">
        <f t="shared" ca="1" si="2"/>
        <v>41.131351928444609</v>
      </c>
      <c r="D127" s="17">
        <f ca="1">EXP(_xll.PsiNormal($C$11,$C$12))</f>
        <v>1.0062988687148116</v>
      </c>
      <c r="E127" s="15">
        <f t="shared" ca="1" si="3"/>
        <v>41.39043291430459</v>
      </c>
    </row>
    <row r="128" spans="2:5" x14ac:dyDescent="0.2">
      <c r="B128" s="14">
        <v>112</v>
      </c>
      <c r="C128" s="16">
        <f t="shared" ca="1" si="2"/>
        <v>41.39043291430459</v>
      </c>
      <c r="D128" s="17">
        <f ca="1">EXP(_xll.PsiNormal($C$11,$C$12))</f>
        <v>1.0111078989185633</v>
      </c>
      <c r="E128" s="15">
        <f t="shared" ca="1" si="3"/>
        <v>41.850193659312261</v>
      </c>
    </row>
    <row r="129" spans="2:5" x14ac:dyDescent="0.2">
      <c r="B129" s="14">
        <v>113</v>
      </c>
      <c r="C129" s="16">
        <f t="shared" ca="1" si="2"/>
        <v>41.850193659312261</v>
      </c>
      <c r="D129" s="17">
        <f ca="1">EXP(_xll.PsiNormal($C$11,$C$12))</f>
        <v>0.97982434593613721</v>
      </c>
      <c r="E129" s="15">
        <f t="shared" ca="1" si="3"/>
        <v>41.005838629536314</v>
      </c>
    </row>
    <row r="130" spans="2:5" x14ac:dyDescent="0.2">
      <c r="B130" s="14">
        <v>114</v>
      </c>
      <c r="C130" s="16">
        <f t="shared" ca="1" si="2"/>
        <v>41.005838629536314</v>
      </c>
      <c r="D130" s="17">
        <f ca="1">EXP(_xll.PsiNormal($C$11,$C$12))</f>
        <v>0.98398892490062384</v>
      </c>
      <c r="E130" s="15">
        <f t="shared" ca="1" si="3"/>
        <v>40.349291067725908</v>
      </c>
    </row>
    <row r="131" spans="2:5" x14ac:dyDescent="0.2">
      <c r="B131" s="14">
        <v>115</v>
      </c>
      <c r="C131" s="16">
        <f t="shared" ca="1" si="2"/>
        <v>40.349291067725908</v>
      </c>
      <c r="D131" s="17">
        <f ca="1">EXP(_xll.PsiNormal($C$11,$C$12))</f>
        <v>1.0297378981482745</v>
      </c>
      <c r="E131" s="15">
        <f t="shared" ca="1" si="3"/>
        <v>41.549194175853025</v>
      </c>
    </row>
    <row r="132" spans="2:5" x14ac:dyDescent="0.2">
      <c r="B132" s="14">
        <v>116</v>
      </c>
      <c r="C132" s="16">
        <f t="shared" ca="1" si="2"/>
        <v>41.549194175853025</v>
      </c>
      <c r="D132" s="17">
        <f ca="1">EXP(_xll.PsiNormal($C$11,$C$12))</f>
        <v>0.99579858065313231</v>
      </c>
      <c r="E132" s="15">
        <f t="shared" ca="1" si="3"/>
        <v>41.374628587595836</v>
      </c>
    </row>
    <row r="133" spans="2:5" x14ac:dyDescent="0.2">
      <c r="B133" s="14">
        <v>117</v>
      </c>
      <c r="C133" s="16">
        <f t="shared" ca="1" si="2"/>
        <v>41.374628587595836</v>
      </c>
      <c r="D133" s="17">
        <f ca="1">EXP(_xll.PsiNormal($C$11,$C$12))</f>
        <v>1.0098285936378271</v>
      </c>
      <c r="E133" s="15">
        <f t="shared" ca="1" si="3"/>
        <v>41.781282998899336</v>
      </c>
    </row>
    <row r="134" spans="2:5" x14ac:dyDescent="0.2">
      <c r="B134" s="14">
        <v>118</v>
      </c>
      <c r="C134" s="16">
        <f t="shared" ca="1" si="2"/>
        <v>41.781282998899336</v>
      </c>
      <c r="D134" s="17">
        <f ca="1">EXP(_xll.PsiNormal($C$11,$C$12))</f>
        <v>0.98087463030931854</v>
      </c>
      <c r="E134" s="15">
        <f t="shared" ca="1" si="3"/>
        <v>40.982200515394403</v>
      </c>
    </row>
    <row r="135" spans="2:5" x14ac:dyDescent="0.2">
      <c r="B135" s="14">
        <v>119</v>
      </c>
      <c r="C135" s="16">
        <f t="shared" ca="1" si="2"/>
        <v>40.982200515394403</v>
      </c>
      <c r="D135" s="17">
        <f ca="1">EXP(_xll.PsiNormal($C$11,$C$12))</f>
        <v>0.98780020086980413</v>
      </c>
      <c r="E135" s="15">
        <f t="shared" ca="1" si="3"/>
        <v>40.482225901193182</v>
      </c>
    </row>
    <row r="136" spans="2:5" x14ac:dyDescent="0.2">
      <c r="B136" s="14">
        <v>120</v>
      </c>
      <c r="C136" s="16">
        <f t="shared" ca="1" si="2"/>
        <v>40.482225901193182</v>
      </c>
      <c r="D136" s="17">
        <f ca="1">EXP(_xll.PsiNormal($C$11,$C$12))</f>
        <v>1.0175508106958753</v>
      </c>
      <c r="E136" s="15">
        <f t="shared" ca="1" si="3"/>
        <v>41.192721784532679</v>
      </c>
    </row>
    <row r="137" spans="2:5" x14ac:dyDescent="0.2">
      <c r="B137" s="14">
        <v>121</v>
      </c>
      <c r="C137" s="16">
        <f t="shared" ca="1" si="2"/>
        <v>41.192721784532679</v>
      </c>
      <c r="D137" s="17">
        <f ca="1">EXP(_xll.PsiNormal($C$11,$C$12))</f>
        <v>1.0088498897473011</v>
      </c>
      <c r="E137" s="15">
        <f t="shared" ca="1" si="3"/>
        <v>41.557272830717039</v>
      </c>
    </row>
    <row r="138" spans="2:5" x14ac:dyDescent="0.2">
      <c r="B138" s="14">
        <v>122</v>
      </c>
      <c r="C138" s="16">
        <f t="shared" ca="1" si="2"/>
        <v>41.557272830717039</v>
      </c>
      <c r="D138" s="17">
        <f ca="1">EXP(_xll.PsiNormal($C$11,$C$12))</f>
        <v>0.98672035113490919</v>
      </c>
      <c r="E138" s="15">
        <f t="shared" ca="1" si="3"/>
        <v>41.005406839734341</v>
      </c>
    </row>
    <row r="139" spans="2:5" x14ac:dyDescent="0.2">
      <c r="B139" s="14">
        <v>123</v>
      </c>
      <c r="C139" s="16">
        <f t="shared" ca="1" si="2"/>
        <v>41.005406839734341</v>
      </c>
      <c r="D139" s="17">
        <f ca="1">EXP(_xll.PsiNormal($C$11,$C$12))</f>
        <v>0.9806333046867326</v>
      </c>
      <c r="E139" s="15">
        <f t="shared" ca="1" si="3"/>
        <v>40.211267619272633</v>
      </c>
    </row>
    <row r="140" spans="2:5" x14ac:dyDescent="0.2">
      <c r="B140" s="14">
        <v>124</v>
      </c>
      <c r="C140" s="16">
        <f t="shared" ca="1" si="2"/>
        <v>40.211267619272633</v>
      </c>
      <c r="D140" s="17">
        <f ca="1">EXP(_xll.PsiNormal($C$11,$C$12))</f>
        <v>0.99917435077638406</v>
      </c>
      <c r="E140" s="15">
        <f t="shared" ca="1" si="3"/>
        <v>40.178067217382164</v>
      </c>
    </row>
    <row r="141" spans="2:5" x14ac:dyDescent="0.2">
      <c r="B141" s="13">
        <v>125</v>
      </c>
      <c r="C141" s="18">
        <f t="shared" ca="1" si="2"/>
        <v>40.178067217382164</v>
      </c>
      <c r="D141" s="30">
        <f ca="1">EXP(_xll.PsiNormal($C$11,$C$12))</f>
        <v>1.0041217173617523</v>
      </c>
      <c r="E141" s="19">
        <f ca="1">C141*D141</f>
        <v>40.343669854593699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CB_DATA_</vt:lpstr>
      <vt:lpstr>14.27</vt:lpstr>
      <vt:lpstr>14.30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Rajeev.Parlikar</dc:creator>
  <cp:lastModifiedBy>Baker, Kenneth R.</cp:lastModifiedBy>
  <cp:lastPrinted>2005-12-12T19:15:28Z</cp:lastPrinted>
  <dcterms:created xsi:type="dcterms:W3CDTF">2002-05-30T15:16:36Z</dcterms:created>
  <dcterms:modified xsi:type="dcterms:W3CDTF">2013-08-21T19:46:26Z</dcterms:modified>
</cp:coreProperties>
</file>