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2255" windowHeight="10935" activeTab="0"/>
  </bookViews>
  <sheets>
    <sheet name="13.1" sheetId="1" r:id="rId1"/>
    <sheet name="13.2" sheetId="2" r:id="rId2"/>
    <sheet name="13.3" sheetId="3" r:id="rId3"/>
    <sheet name="13.4" sheetId="4" r:id="rId4"/>
    <sheet name="13.5" sheetId="5" r:id="rId5"/>
    <sheet name="13.6" sheetId="6" r:id="rId6"/>
    <sheet name="13.7" sheetId="7" r:id="rId7"/>
  </sheets>
  <definedNames>
    <definedName name="param_extinc" localSheetId="3" hidden="1">0.5</definedName>
    <definedName name="param_extinc" localSheetId="4" hidden="1">0.5</definedName>
    <definedName name="param_extinc" localSheetId="5" hidden="1">0.5</definedName>
    <definedName name="param_extinc" localSheetId="6" hidden="1">0.5</definedName>
    <definedName name="param_iisbnd" localSheetId="3" hidden="1">0</definedName>
    <definedName name="param_iisbnd" localSheetId="4" hidden="1">0</definedName>
    <definedName name="param_iisbnd" localSheetId="5" hidden="1">0</definedName>
    <definedName name="param_iisbnd" localSheetId="6" hidden="1">0</definedName>
    <definedName name="param_nsfeas" localSheetId="3" hidden="1">0</definedName>
    <definedName name="param_nsfeas" localSheetId="4" hidden="1">0</definedName>
    <definedName name="param_nsfeas" localSheetId="5" hidden="1">0</definedName>
    <definedName name="param_nsfeas" localSheetId="6" hidden="1">0</definedName>
    <definedName name="solver_adj" localSheetId="3" hidden="1">'13.4'!$B$6:$G$6,'13.4'!$C$7:$G$7</definedName>
    <definedName name="solver_adj" localSheetId="4" hidden="1">'13.5'!$C$9:$L$9</definedName>
    <definedName name="solver_adj" localSheetId="5" hidden="1">'13.6'!$C$9:$S$9,'13.6'!$C$18:$S$18</definedName>
    <definedName name="solver_adj" localSheetId="6" hidden="1">'13.7'!$C$9:$I$9</definedName>
    <definedName name="solver_adj_ob" localSheetId="3" hidden="1">0</definedName>
    <definedName name="solver_adj_ob" localSheetId="4" hidden="1">0</definedName>
    <definedName name="solver_adj_ob" localSheetId="5" hidden="1">0</definedName>
    <definedName name="solver_adj_ob" localSheetId="6" hidden="1">0</definedName>
    <definedName name="solver_adj_ob1" localSheetId="6" hidden="1">0</definedName>
    <definedName name="solver_bigm" localSheetId="2" hidden="1">1000000</definedName>
    <definedName name="solver_bnd" localSheetId="2" hidden="1">1</definedName>
    <definedName name="solver_cha" localSheetId="2" hidden="1">0</definedName>
    <definedName name="solver_cha" localSheetId="3" hidden="1">0</definedName>
    <definedName name="solver_cha" localSheetId="4" hidden="1">0</definedName>
    <definedName name="solver_cha" localSheetId="5" hidden="1">0</definedName>
    <definedName name="solver_cha" localSheetId="6" hidden="1">0</definedName>
    <definedName name="solver_chc1" localSheetId="3" hidden="1">0</definedName>
    <definedName name="solver_chc1" localSheetId="4" hidden="1">0</definedName>
    <definedName name="solver_chc1" localSheetId="5" hidden="1">0</definedName>
    <definedName name="solver_chc1" localSheetId="6" hidden="1">0</definedName>
    <definedName name="solver_chc2" localSheetId="3" hidden="1">0</definedName>
    <definedName name="solver_chc2" localSheetId="4" hidden="1">0</definedName>
    <definedName name="solver_chc2" localSheetId="5" hidden="1">0</definedName>
    <definedName name="solver_chc2" localSheetId="6" hidden="1">0</definedName>
    <definedName name="solver_chc3" localSheetId="5" hidden="1">0</definedName>
    <definedName name="solver_chc4" localSheetId="5" hidden="1">0</definedName>
    <definedName name="solver_chn" localSheetId="2" hidden="1">4</definedName>
    <definedName name="solver_chn" localSheetId="3" hidden="1">4</definedName>
    <definedName name="solver_chn" localSheetId="4" hidden="1">4</definedName>
    <definedName name="solver_chn" localSheetId="5" hidden="1">4</definedName>
    <definedName name="solver_chn" localSheetId="6" hidden="1">4</definedName>
    <definedName name="solver_chp1" localSheetId="3" hidden="1">0</definedName>
    <definedName name="solver_chp1" localSheetId="4" hidden="1">0</definedName>
    <definedName name="solver_chp1" localSheetId="5" hidden="1">0</definedName>
    <definedName name="solver_chp1" localSheetId="6" hidden="1">0</definedName>
    <definedName name="solver_chp2" localSheetId="3" hidden="1">0</definedName>
    <definedName name="solver_chp2" localSheetId="4" hidden="1">0</definedName>
    <definedName name="solver_chp2" localSheetId="5" hidden="1">0</definedName>
    <definedName name="solver_chp2" localSheetId="6" hidden="1">0</definedName>
    <definedName name="solver_chp3" localSheetId="5" hidden="1">0</definedName>
    <definedName name="solver_chp4" localSheetId="5" hidden="1">0</definedName>
    <definedName name="solver_cht" localSheetId="2" hidden="1">0</definedName>
    <definedName name="solver_cht" localSheetId="3" hidden="1">0</definedName>
    <definedName name="solver_cht" localSheetId="4" hidden="1">0</definedName>
    <definedName name="solver_cht" localSheetId="5" hidden="1">0</definedName>
    <definedName name="solver_cht" localSheetId="6" hidden="1">0</definedName>
    <definedName name="solver_cir1" localSheetId="3" hidden="1">1</definedName>
    <definedName name="solver_cir1" localSheetId="4" hidden="1">1</definedName>
    <definedName name="solver_cir1" localSheetId="5" hidden="1">1</definedName>
    <definedName name="solver_cir1" localSheetId="6" hidden="1">1</definedName>
    <definedName name="solver_cir2" localSheetId="3" hidden="1">1</definedName>
    <definedName name="solver_cir2" localSheetId="4" hidden="1">1</definedName>
    <definedName name="solver_cir2" localSheetId="5" hidden="1">1</definedName>
    <definedName name="solver_cir2" localSheetId="6" hidden="1">1</definedName>
    <definedName name="solver_cir3" localSheetId="5" hidden="1">1</definedName>
    <definedName name="solver_cir4" localSheetId="5" hidden="1">1</definedName>
    <definedName name="solver_con" localSheetId="3" hidden="1">" "</definedName>
    <definedName name="solver_con" localSheetId="4" hidden="1">" "</definedName>
    <definedName name="solver_con" localSheetId="5" hidden="1">" "</definedName>
    <definedName name="solver_con" localSheetId="6" hidden="1">" "</definedName>
    <definedName name="solver_con1" localSheetId="3" hidden="1">" "</definedName>
    <definedName name="solver_con1" localSheetId="4" hidden="1">" "</definedName>
    <definedName name="solver_con1" localSheetId="5" hidden="1">" "</definedName>
    <definedName name="solver_con1" localSheetId="6" hidden="1">" "</definedName>
    <definedName name="solver_con2" localSheetId="3" hidden="1">" "</definedName>
    <definedName name="solver_con2" localSheetId="4" hidden="1">" "</definedName>
    <definedName name="solver_con2" localSheetId="5" hidden="1">" "</definedName>
    <definedName name="solver_con2" localSheetId="6" hidden="1">" "</definedName>
    <definedName name="solver_con3" localSheetId="5" hidden="1">" "</definedName>
    <definedName name="solver_con4" localSheetId="5" hidden="1">" "</definedName>
    <definedName name="solver_corr" hidden="1">1</definedName>
    <definedName name="solver_ctp1" hidden="1">0</definedName>
    <definedName name="solver_ctp2" hidden="1">0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dia" localSheetId="2" hidden="1">1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ia" localSheetId="6" hidden="1">5</definedName>
    <definedName name="solver_disp" hidden="1">0</definedName>
    <definedName name="solver_eng" localSheetId="3" hidden="1">3</definedName>
    <definedName name="solver_eng" localSheetId="4" hidden="1">3</definedName>
    <definedName name="solver_eng" localSheetId="5" hidden="1">3</definedName>
    <definedName name="solver_eng" localSheetId="6" hidden="1">3</definedName>
    <definedName name="solver_eval" hidden="1">0</definedName>
    <definedName name="solver_fns" localSheetId="3" hidden="1">0</definedName>
    <definedName name="solver_fns" localSheetId="4" hidden="1">0</definedName>
    <definedName name="solver_fns" localSheetId="5" hidden="1">0</definedName>
    <definedName name="solver_fns" localSheetId="6" hidden="1">0</definedName>
    <definedName name="solver_glb" localSheetId="2" hidden="1">-1000000000000000000000000000000</definedName>
    <definedName name="solver_gub" localSheetId="2" hidden="1">1E+30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ao" localSheetId="6" hidden="1">0</definedName>
    <definedName name="solver_inc" localSheetId="2" hidden="1">0</definedName>
    <definedName name="solver_int" localSheetId="2" hidden="1">0</definedName>
    <definedName name="solver_int" localSheetId="3" hidden="1">0</definedName>
    <definedName name="solver_int" localSheetId="4" hidden="1">0</definedName>
    <definedName name="solver_int" localSheetId="5" hidden="1">0</definedName>
    <definedName name="solver_int" localSheetId="6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rs" localSheetId="6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sm" localSheetId="6" hidden="1">0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lcens" hidden="1">-1000000000000000000000000000000</definedName>
    <definedName name="solver_lcut" hidden="1">-1000000000000000000000000000000</definedName>
    <definedName name="solver_lhs_ob1" localSheetId="3" hidden="1">0</definedName>
    <definedName name="solver_lhs_ob1" localSheetId="4" hidden="1">0</definedName>
    <definedName name="solver_lhs_ob1" localSheetId="5" hidden="1">0</definedName>
    <definedName name="solver_lhs_ob1" localSheetId="6" hidden="1">0</definedName>
    <definedName name="solver_lhs_ob2" localSheetId="3" hidden="1">0</definedName>
    <definedName name="solver_lhs_ob2" localSheetId="4" hidden="1">0</definedName>
    <definedName name="solver_lhs_ob2" localSheetId="5" hidden="1">0</definedName>
    <definedName name="solver_lhs_ob2" localSheetId="6" hidden="1">0</definedName>
    <definedName name="solver_lhs_ob3" localSheetId="5" hidden="1">0</definedName>
    <definedName name="solver_lhs_ob4" localSheetId="5" hidden="1">0</definedName>
    <definedName name="solver_lhs1" localSheetId="3" hidden="1">'13.4'!$B$6:$G$6</definedName>
    <definedName name="solver_lhs1" localSheetId="4" hidden="1">'13.5'!$C$9:$L$9</definedName>
    <definedName name="solver_lhs1" localSheetId="5" hidden="1">'13.6'!$C$10:$S$10</definedName>
    <definedName name="solver_lhs1" localSheetId="6" hidden="1">'13.7'!$C$9:$I$9</definedName>
    <definedName name="solver_lhs2" localSheetId="3" hidden="1">'13.4'!$C$7:$G$7</definedName>
    <definedName name="solver_lhs2" localSheetId="4" hidden="1">'13.5'!$C$10:$L$10</definedName>
    <definedName name="solver_lhs2" localSheetId="5" hidden="1">'13.6'!$C$19:$S$19</definedName>
    <definedName name="solver_lhs2" localSheetId="6" hidden="1">'13.7'!$C$10:$I$10</definedName>
    <definedName name="solver_lhs3" localSheetId="5" hidden="1">'13.6'!$C$9:$S$9</definedName>
    <definedName name="solver_lhs4" localSheetId="5" hidden="1">'13.6'!$C$18:$S$18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oc" localSheetId="3" hidden="1">4</definedName>
    <definedName name="solver_loc" localSheetId="4" hidden="1">4</definedName>
    <definedName name="solver_loc" localSheetId="5" hidden="1">4</definedName>
    <definedName name="solver_loc" localSheetId="6" hidden="1">4</definedName>
    <definedName name="solver_log" localSheetId="2" hidden="1">1</definedName>
    <definedName name="solver_mda" localSheetId="2" hidden="1">4</definedName>
    <definedName name="solver_mda" localSheetId="3" hidden="1">4</definedName>
    <definedName name="solver_mda" localSheetId="4" hidden="1">4</definedName>
    <definedName name="solver_mda" localSheetId="5" hidden="1">4</definedName>
    <definedName name="solver_mda" localSheetId="6" hidden="1">4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od" localSheetId="2" hidden="1">4</definedName>
    <definedName name="solver_mod" localSheetId="3" hidden="1">3</definedName>
    <definedName name="solver_mod" localSheetId="4" hidden="1">3</definedName>
    <definedName name="solver_mod" localSheetId="5" hidden="1">3</definedName>
    <definedName name="solver_mod" localSheetId="6" hidden="1">3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neg" localSheetId="3" hidden="1">0</definedName>
    <definedName name="solver_neg" localSheetId="4" hidden="1">0</definedName>
    <definedName name="solver_neg" localSheetId="5" hidden="1">0</definedName>
    <definedName name="solver_neg" localSheetId="6" hidden="1">0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pt" localSheetId="2" hidden="1">1</definedName>
    <definedName name="solver_nsim" hidden="1">1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" localSheetId="6" hidden="1">0</definedName>
    <definedName name="solver_ntri" hidden="1">1000</definedName>
    <definedName name="solver_num" localSheetId="3" hidden="1">2</definedName>
    <definedName name="solver_num" localSheetId="4" hidden="1">2</definedName>
    <definedName name="solver_num" localSheetId="5" hidden="1">4</definedName>
    <definedName name="solver_num" localSheetId="6" hidden="1">2</definedName>
    <definedName name="solver_obc" localSheetId="3" hidden="1">0</definedName>
    <definedName name="solver_obc" localSheetId="4" hidden="1">0</definedName>
    <definedName name="solver_obc" localSheetId="5" hidden="1">0</definedName>
    <definedName name="solver_obc" localSheetId="6" hidden="1">0</definedName>
    <definedName name="solver_obp" localSheetId="3" hidden="1">0</definedName>
    <definedName name="solver_obp" localSheetId="4" hidden="1">0</definedName>
    <definedName name="solver_obp" localSheetId="5" hidden="1">0</definedName>
    <definedName name="solver_obp" localSheetId="6" hidden="1">0</definedName>
    <definedName name="solver_opt" localSheetId="3" hidden="1">'13.4'!$H$12</definedName>
    <definedName name="solver_opt" localSheetId="4" hidden="1">'13.5'!$L$13</definedName>
    <definedName name="solver_opt" localSheetId="5" hidden="1">'13.6'!$S$22</definedName>
    <definedName name="solver_opt" localSheetId="6" hidden="1">'13.7'!$J$12</definedName>
    <definedName name="solver_opt_ob" localSheetId="3" hidden="1">1</definedName>
    <definedName name="solver_opt_ob" localSheetId="4" hidden="1">1</definedName>
    <definedName name="solver_opt_ob" localSheetId="5" hidden="1">1</definedName>
    <definedName name="solver_opt_ob" localSheetId="6" hidden="1">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si" localSheetId="2" hidden="1">0</definedName>
    <definedName name="solver_psi" localSheetId="3" hidden="1">0</definedName>
    <definedName name="solver_psi" localSheetId="4" hidden="1">0</definedName>
    <definedName name="solver_psi" localSheetId="5" hidden="1">0</definedName>
    <definedName name="solver_psi" localSheetId="6" hidden="1">0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dp" localSheetId="6" hidden="1">0</definedName>
    <definedName name="solver_rel1" localSheetId="3" hidden="1">6</definedName>
    <definedName name="solver_rel1" localSheetId="4" hidden="1">5</definedName>
    <definedName name="solver_rel1" localSheetId="5" hidden="1">1</definedName>
    <definedName name="solver_rel1" localSheetId="6" hidden="1">5</definedName>
    <definedName name="solver_rel2" localSheetId="3" hidden="1">5</definedName>
    <definedName name="solver_rel2" localSheetId="4" hidden="1">1</definedName>
    <definedName name="solver_rel2" localSheetId="5" hidden="1">1</definedName>
    <definedName name="solver_rel2" localSheetId="6" hidden="1">1</definedName>
    <definedName name="solver_rel3" localSheetId="5" hidden="1">5</definedName>
    <definedName name="solver_rel4" localSheetId="5" hidden="1">5</definedName>
    <definedName name="solver_rep" localSheetId="3" hidden="1">0</definedName>
    <definedName name="solver_rep" localSheetId="4" hidden="1">0</definedName>
    <definedName name="solver_rep" localSheetId="5" hidden="1">0</definedName>
    <definedName name="solver_rep" localSheetId="6" hidden="1">0</definedName>
    <definedName name="solver_rgen" hidden="1">1</definedName>
    <definedName name="solver_rhs1" localSheetId="3" hidden="1">binary</definedName>
    <definedName name="solver_rhs1" localSheetId="4" hidden="1">binary</definedName>
    <definedName name="solver_rhs1" localSheetId="5" hidden="1">'13.6'!$B$4</definedName>
    <definedName name="solver_rhs1" localSheetId="6" hidden="1">binary</definedName>
    <definedName name="solver_rhs2" localSheetId="3" hidden="1">binary</definedName>
    <definedName name="solver_rhs2" localSheetId="4" hidden="1">'13.5'!$B$4</definedName>
    <definedName name="solver_rhs2" localSheetId="5" hidden="1">'13.6'!$B$16</definedName>
    <definedName name="solver_rhs2" localSheetId="6" hidden="1">'13.7'!$B$4</definedName>
    <definedName name="solver_rhs3" localSheetId="5" hidden="1">binary</definedName>
    <definedName name="solver_rhs4" localSheetId="5" hidden="1">binary</definedName>
    <definedName name="solver_rlx" localSheetId="3" hidden="1">0</definedName>
    <definedName name="solver_rlx" localSheetId="4" hidden="1">0</definedName>
    <definedName name="solver_rlx" localSheetId="5" hidden="1">0</definedName>
    <definedName name="solver_rlx" localSheetId="6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mp" hidden="1">1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tr" localSheetId="6" hidden="1">0</definedName>
    <definedName name="solver_rxc1" localSheetId="3" hidden="1">1</definedName>
    <definedName name="solver_rxc1" localSheetId="4" hidden="1">1</definedName>
    <definedName name="solver_rxc1" localSheetId="5" hidden="1">1</definedName>
    <definedName name="solver_rxc1" localSheetId="6" hidden="1">1</definedName>
    <definedName name="solver_rxc2" localSheetId="3" hidden="1">1</definedName>
    <definedName name="solver_rxc2" localSheetId="4" hidden="1">1</definedName>
    <definedName name="solver_rxc2" localSheetId="5" hidden="1">1</definedName>
    <definedName name="solver_rxc2" localSheetId="6" hidden="1">1</definedName>
    <definedName name="solver_rxc3" localSheetId="5" hidden="1">1</definedName>
    <definedName name="solver_rxc4" localSheetId="5" hidden="1">1</definedName>
    <definedName name="solver_rxv" localSheetId="3" hidden="1">1</definedName>
    <definedName name="solver_rxv" localSheetId="4" hidden="1">1</definedName>
    <definedName name="solver_rxv" localSheetId="5" hidden="1">1</definedName>
    <definedName name="solver_rxv" localSheetId="6" hidden="1">1</definedName>
    <definedName name="solver_scl" localSheetId="3" hidden="1">0</definedName>
    <definedName name="solver_scl" localSheetId="4" hidden="1">0</definedName>
    <definedName name="solver_scl" localSheetId="5" hidden="1">0</definedName>
    <definedName name="solver_scl" localSheetId="6" hidden="1">0</definedName>
    <definedName name="solver_seed" hidden="1">123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el" localSheetId="6" hidden="1">1</definedName>
    <definedName name="solver_sho" localSheetId="3" hidden="1">0</definedName>
    <definedName name="solver_sho" localSheetId="4" hidden="1">0</definedName>
    <definedName name="solver_sho" localSheetId="5" hidden="1">0</definedName>
    <definedName name="solver_sho" localSheetId="6" hidden="1">0</definedName>
    <definedName name="solver_slv" localSheetId="2" hidden="1">0</definedName>
    <definedName name="solver_slv" localSheetId="3" hidden="1">0</definedName>
    <definedName name="solver_slv" localSheetId="4" hidden="1">0</definedName>
    <definedName name="solver_slv" localSheetId="5" hidden="1">0</definedName>
    <definedName name="solver_slv" localSheetId="6" hidden="1">0</definedName>
    <definedName name="solver_slvu" localSheetId="2" hidden="1">0</definedName>
    <definedName name="solver_slvu" localSheetId="3" hidden="1">0</definedName>
    <definedName name="solver_slvu" localSheetId="4" hidden="1">0</definedName>
    <definedName name="solver_slvu" localSheetId="5" hidden="1">0</definedName>
    <definedName name="solver_slvu" localSheetId="6" hidden="1">0</definedName>
    <definedName name="solver_ssz" localSheetId="3" hidden="1">0</definedName>
    <definedName name="solver_ssz" localSheetId="4" hidden="1">50</definedName>
    <definedName name="solver_ssz" localSheetId="5" hidden="1">50</definedName>
    <definedName name="solver_ssz" localSheetId="6" hidden="1">50</definedName>
    <definedName name="solver_stat" hidden="1">2</definedName>
    <definedName name="solver_strm" hidden="1">0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ol" localSheetId="3" hidden="1">0</definedName>
    <definedName name="solver_tol" localSheetId="4" hidden="1">0</definedName>
    <definedName name="solver_tol" localSheetId="5" hidden="1">0</definedName>
    <definedName name="solver_tol" localSheetId="6" hidden="1">0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ucens" hidden="1">1E+30</definedName>
    <definedName name="solver_ucut" hidden="1">1E+30</definedName>
    <definedName name="solver_umod" localSheetId="2" hidden="1">1</definedName>
    <definedName name="solver_umod" localSheetId="3" hidden="1">1</definedName>
    <definedName name="solver_umod" localSheetId="4" hidden="1">1</definedName>
    <definedName name="solver_umod" localSheetId="5" hidden="1">1</definedName>
    <definedName name="solver_umod" localSheetId="6" hidden="1">1</definedName>
    <definedName name="solver_urs" localSheetId="3" hidden="1">0</definedName>
    <definedName name="solver_urs" localSheetId="4" hidden="1">0</definedName>
    <definedName name="solver_urs" localSheetId="5" hidden="1">0</definedName>
    <definedName name="solver_urs" localSheetId="6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r" localSheetId="3" hidden="1">" "</definedName>
    <definedName name="solver_var" localSheetId="4" hidden="1">" "</definedName>
    <definedName name="solver_var" localSheetId="5" hidden="1">" "</definedName>
    <definedName name="solver_var" localSheetId="6" hidden="1">" "</definedName>
    <definedName name="solver_ver" localSheetId="0" hidden="1">9</definedName>
    <definedName name="solver_ver" localSheetId="1" hidden="1">9</definedName>
    <definedName name="solver_ver" localSheetId="2" hidden="1">9</definedName>
    <definedName name="solver_ver" localSheetId="3" hidden="1">9</definedName>
    <definedName name="solver_ver" localSheetId="4" hidden="1">9</definedName>
    <definedName name="solver_ver" localSheetId="5" hidden="1">9</definedName>
    <definedName name="solver_ver" localSheetId="6" hidden="1">9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ir" localSheetId="6" hidden="1">1</definedName>
    <definedName name="solver_vol" localSheetId="2" hidden="1">0</definedName>
    <definedName name="solver_vol" localSheetId="3" hidden="1">0</definedName>
    <definedName name="solver_vol" localSheetId="4" hidden="1">0</definedName>
    <definedName name="solver_vol" localSheetId="5" hidden="1">0</definedName>
    <definedName name="solver_vol" localSheetId="6" hidden="1">0</definedName>
    <definedName name="solver_vst" localSheetId="3" hidden="1">0</definedName>
    <definedName name="solver_vst" localSheetId="4" hidden="1">0</definedName>
    <definedName name="solver_vst" localSheetId="5" hidden="1">0</definedName>
    <definedName name="solver_vst" localSheetId="6" hidden="1">0</definedName>
  </definedNames>
  <calcPr fullCalcOnLoad="1"/>
</workbook>
</file>

<file path=xl/sharedStrings.xml><?xml version="1.0" encoding="utf-8"?>
<sst xmlns="http://schemas.openxmlformats.org/spreadsheetml/2006/main" count="97" uniqueCount="37">
  <si>
    <t>Example 13.1</t>
  </si>
  <si>
    <t>job</t>
  </si>
  <si>
    <r>
      <t>p</t>
    </r>
    <r>
      <rPr>
        <i/>
        <sz val="8"/>
        <rFont val="Calibri"/>
        <family val="2"/>
      </rPr>
      <t>j</t>
    </r>
  </si>
  <si>
    <t>Sequence</t>
  </si>
  <si>
    <r>
      <t>C</t>
    </r>
    <r>
      <rPr>
        <i/>
        <sz val="8"/>
        <rFont val="Calibri"/>
        <family val="2"/>
      </rPr>
      <t>j</t>
    </r>
  </si>
  <si>
    <t>ID</t>
  </si>
  <si>
    <t>Total</t>
  </si>
  <si>
    <t>GT</t>
  </si>
  <si>
    <r>
      <t>a</t>
    </r>
    <r>
      <rPr>
        <i/>
        <sz val="8"/>
        <rFont val="Calibri"/>
        <family val="2"/>
      </rPr>
      <t>j</t>
    </r>
  </si>
  <si>
    <r>
      <t>b</t>
    </r>
    <r>
      <rPr>
        <i/>
        <sz val="8"/>
        <rFont val="Calibri"/>
        <family val="2"/>
      </rPr>
      <t>j</t>
    </r>
  </si>
  <si>
    <t>Completions</t>
  </si>
  <si>
    <t>Mch 1</t>
  </si>
  <si>
    <t>Mch 2</t>
  </si>
  <si>
    <t>setup</t>
  </si>
  <si>
    <t>Example 13.2</t>
  </si>
  <si>
    <t>Example 13.3</t>
  </si>
  <si>
    <t xml:space="preserve"> </t>
  </si>
  <si>
    <t>Batch</t>
  </si>
  <si>
    <r>
      <t>s</t>
    </r>
    <r>
      <rPr>
        <i/>
        <sz val="8"/>
        <rFont val="Calibri"/>
        <family val="2"/>
      </rPr>
      <t>j</t>
    </r>
  </si>
  <si>
    <t>Example 13.4</t>
  </si>
  <si>
    <t>Batch fin</t>
  </si>
  <si>
    <t>Job fin</t>
  </si>
  <si>
    <r>
      <t>r</t>
    </r>
    <r>
      <rPr>
        <i/>
        <sz val="8"/>
        <rFont val="Calibri"/>
        <family val="2"/>
      </rPr>
      <t>j</t>
    </r>
  </si>
  <si>
    <t>Example 13.5</t>
  </si>
  <si>
    <t>Batch Scheduling</t>
  </si>
  <si>
    <t>Family Scheduling</t>
  </si>
  <si>
    <t>B</t>
  </si>
  <si>
    <t>p</t>
  </si>
  <si>
    <t>Batch size</t>
  </si>
  <si>
    <t>Batch ready</t>
  </si>
  <si>
    <t>Batch start</t>
  </si>
  <si>
    <t>Machine 1</t>
  </si>
  <si>
    <t>Example 13.6</t>
  </si>
  <si>
    <t>Burn-in Scheduling</t>
  </si>
  <si>
    <t>Example 13.7</t>
  </si>
  <si>
    <t>Batch time</t>
  </si>
  <si>
    <t>Batch finish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</si>
</sst>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1" fontId="2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2" fillId="0" borderId="23" xfId="0" applyNumberFormat="1" applyFont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1" fontId="2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" fontId="2" fillId="0" borderId="24" xfId="0" applyNumberFormat="1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2" xfId="0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7109375" style="0" customWidth="1"/>
  </cols>
  <sheetData>
    <row r="1" spans="1:3" ht="15">
      <c r="A1" s="55" t="s">
        <v>0</v>
      </c>
      <c r="C1" s="56" t="s">
        <v>25</v>
      </c>
    </row>
    <row r="3" spans="1:4" ht="15">
      <c r="A3" s="3" t="s">
        <v>1</v>
      </c>
      <c r="B3" s="4">
        <v>1</v>
      </c>
      <c r="C3" s="4">
        <v>2</v>
      </c>
      <c r="D3" s="5">
        <v>3</v>
      </c>
    </row>
    <row r="4" spans="1:4" ht="15">
      <c r="A4" s="6" t="s">
        <v>5</v>
      </c>
      <c r="B4" s="7">
        <v>11</v>
      </c>
      <c r="C4" s="7">
        <v>12</v>
      </c>
      <c r="D4" s="8">
        <v>21</v>
      </c>
    </row>
    <row r="5" spans="1:4" ht="15">
      <c r="A5" s="9" t="s">
        <v>2</v>
      </c>
      <c r="B5" s="10">
        <v>2</v>
      </c>
      <c r="C5" s="10">
        <v>7</v>
      </c>
      <c r="D5" s="11">
        <v>4</v>
      </c>
    </row>
    <row r="7" spans="1:4" ht="15">
      <c r="A7" s="12" t="s">
        <v>3</v>
      </c>
      <c r="B7" s="13">
        <v>3</v>
      </c>
      <c r="C7" s="13">
        <v>2</v>
      </c>
      <c r="D7" s="14">
        <v>1</v>
      </c>
    </row>
    <row r="8" spans="1:4" ht="15">
      <c r="A8" s="6" t="s">
        <v>5</v>
      </c>
      <c r="B8" s="7">
        <f>INDEX($B$4:$D$4,B7)</f>
        <v>21</v>
      </c>
      <c r="C8" s="7">
        <f>INDEX($B$4:$D$4,C7)</f>
        <v>12</v>
      </c>
      <c r="D8" s="8">
        <f>INDEX($B$4:$D$4,D7)</f>
        <v>11</v>
      </c>
    </row>
    <row r="9" spans="1:5" ht="15">
      <c r="A9" s="15" t="s">
        <v>2</v>
      </c>
      <c r="B9" s="16">
        <f>INDEX($B$5:$D$5,B7)</f>
        <v>4</v>
      </c>
      <c r="C9" s="16">
        <f>INDEX($B$5:$D$5,C7)</f>
        <v>7</v>
      </c>
      <c r="D9" s="17">
        <f>INDEX($B$5:$D$5,D7)</f>
        <v>2</v>
      </c>
      <c r="E9" s="2" t="s">
        <v>6</v>
      </c>
    </row>
    <row r="10" spans="1:5" ht="15">
      <c r="A10" s="9" t="s">
        <v>4</v>
      </c>
      <c r="B10" s="10">
        <f>B9</f>
        <v>4</v>
      </c>
      <c r="C10" s="10">
        <f>B10+C9</f>
        <v>11</v>
      </c>
      <c r="D10" s="11">
        <f>C10+D9</f>
        <v>13</v>
      </c>
      <c r="E10" s="18">
        <f>SUM(B10:D10)</f>
        <v>28</v>
      </c>
    </row>
    <row r="12" spans="2:4" ht="15">
      <c r="B12">
        <v>123</v>
      </c>
      <c r="C12" s="2" t="s">
        <v>7</v>
      </c>
      <c r="D12">
        <v>24</v>
      </c>
    </row>
    <row r="13" spans="2:4" ht="15">
      <c r="B13">
        <v>132</v>
      </c>
      <c r="C13" s="2"/>
      <c r="D13">
        <v>21</v>
      </c>
    </row>
    <row r="14" spans="2:4" ht="15">
      <c r="B14">
        <v>213</v>
      </c>
      <c r="C14" s="2" t="s">
        <v>7</v>
      </c>
      <c r="D14">
        <v>29</v>
      </c>
    </row>
    <row r="15" spans="2:4" ht="15">
      <c r="B15">
        <v>231</v>
      </c>
      <c r="C15" s="2"/>
      <c r="D15">
        <v>31</v>
      </c>
    </row>
    <row r="16" spans="2:4" ht="15">
      <c r="B16">
        <v>312</v>
      </c>
      <c r="C16" s="2" t="s">
        <v>7</v>
      </c>
      <c r="D16">
        <v>23</v>
      </c>
    </row>
    <row r="17" spans="2:4" ht="15">
      <c r="B17">
        <v>321</v>
      </c>
      <c r="C17" s="2" t="s">
        <v>7</v>
      </c>
      <c r="D17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7109375" style="0" customWidth="1"/>
  </cols>
  <sheetData>
    <row r="1" spans="1:3" ht="15">
      <c r="A1" s="55" t="s">
        <v>14</v>
      </c>
      <c r="C1" s="56" t="s">
        <v>25</v>
      </c>
    </row>
    <row r="3" spans="1:4" ht="15">
      <c r="A3" s="18" t="s">
        <v>1</v>
      </c>
      <c r="B3" s="4">
        <v>1</v>
      </c>
      <c r="C3" s="4">
        <v>2</v>
      </c>
      <c r="D3" s="5">
        <v>3</v>
      </c>
    </row>
    <row r="4" spans="1:4" ht="15">
      <c r="A4" s="1" t="s">
        <v>8</v>
      </c>
      <c r="B4" s="7">
        <v>10</v>
      </c>
      <c r="C4" s="7">
        <v>8</v>
      </c>
      <c r="D4" s="8">
        <v>2</v>
      </c>
    </row>
    <row r="5" spans="1:4" ht="15">
      <c r="A5" s="20" t="s">
        <v>9</v>
      </c>
      <c r="B5" s="10">
        <v>12</v>
      </c>
      <c r="C5" s="10">
        <v>5</v>
      </c>
      <c r="D5" s="11">
        <v>1</v>
      </c>
    </row>
    <row r="7" spans="1:4" ht="15">
      <c r="A7" s="21" t="s">
        <v>3</v>
      </c>
      <c r="B7" s="22">
        <v>1</v>
      </c>
      <c r="C7" s="13">
        <v>2</v>
      </c>
      <c r="D7" s="14">
        <v>3</v>
      </c>
    </row>
    <row r="8" spans="1:4" ht="15">
      <c r="A8" s="1" t="s">
        <v>8</v>
      </c>
      <c r="B8" s="23">
        <f>INDEX($B$4:$D$4,B7)</f>
        <v>10</v>
      </c>
      <c r="C8" s="7">
        <f>INDEX($B$4:$D$4,C7)</f>
        <v>8</v>
      </c>
      <c r="D8" s="8">
        <f>INDEX($B$4:$D$4,D7)</f>
        <v>2</v>
      </c>
    </row>
    <row r="9" spans="1:4" ht="15">
      <c r="A9" s="1" t="s">
        <v>13</v>
      </c>
      <c r="B9" s="24">
        <v>5</v>
      </c>
      <c r="C9" s="16">
        <v>0</v>
      </c>
      <c r="D9" s="17">
        <v>0</v>
      </c>
    </row>
    <row r="10" spans="1:4" ht="15">
      <c r="A10" s="20" t="s">
        <v>9</v>
      </c>
      <c r="B10" s="25">
        <f>INDEX($B$5:$D$5,B7)</f>
        <v>12</v>
      </c>
      <c r="C10" s="10">
        <f>INDEX($B$5:$D$5,C7)</f>
        <v>5</v>
      </c>
      <c r="D10" s="11">
        <f>INDEX($B$5:$D$5,D7)</f>
        <v>1</v>
      </c>
    </row>
    <row r="12" ht="15">
      <c r="A12" s="19" t="s">
        <v>10</v>
      </c>
    </row>
    <row r="13" spans="1:4" ht="15">
      <c r="A13" s="30" t="s">
        <v>11</v>
      </c>
      <c r="B13" s="26">
        <f>B8</f>
        <v>10</v>
      </c>
      <c r="C13" s="26">
        <f>B13+C8</f>
        <v>18</v>
      </c>
      <c r="D13" s="27">
        <f>C13+D8</f>
        <v>20</v>
      </c>
    </row>
    <row r="14" spans="1:4" ht="15">
      <c r="A14" s="31" t="s">
        <v>12</v>
      </c>
      <c r="B14" s="10">
        <f>B13+B9+B10</f>
        <v>27</v>
      </c>
      <c r="C14" s="28">
        <f>MAX(B14,C13)+C9+C10</f>
        <v>32</v>
      </c>
      <c r="D14" s="46">
        <f>MAX(C14,D13)+D9+D10</f>
        <v>33</v>
      </c>
    </row>
    <row r="15" ht="15">
      <c r="C15" s="2"/>
    </row>
    <row r="16" ht="15">
      <c r="C16" s="2"/>
    </row>
    <row r="17" ht="15">
      <c r="C1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7109375" style="0" customWidth="1"/>
  </cols>
  <sheetData>
    <row r="1" spans="1:3" ht="15">
      <c r="A1" s="55" t="s">
        <v>15</v>
      </c>
      <c r="C1" s="56" t="s">
        <v>25</v>
      </c>
    </row>
    <row r="3" spans="1:4" ht="15">
      <c r="A3" s="18" t="s">
        <v>1</v>
      </c>
      <c r="B3" s="4">
        <v>1</v>
      </c>
      <c r="C3" s="4">
        <v>2</v>
      </c>
      <c r="D3" s="5">
        <v>3</v>
      </c>
    </row>
    <row r="4" spans="1:4" ht="15">
      <c r="A4" s="32" t="s">
        <v>5</v>
      </c>
      <c r="B4" s="7">
        <v>11</v>
      </c>
      <c r="C4" s="7">
        <v>12</v>
      </c>
      <c r="D4" s="8">
        <v>21</v>
      </c>
    </row>
    <row r="5" spans="1:4" ht="15">
      <c r="A5" s="1" t="s">
        <v>8</v>
      </c>
      <c r="B5" s="7">
        <v>1</v>
      </c>
      <c r="C5" s="7">
        <v>5</v>
      </c>
      <c r="D5" s="8">
        <v>3</v>
      </c>
    </row>
    <row r="6" spans="1:4" ht="15">
      <c r="A6" s="20" t="s">
        <v>9</v>
      </c>
      <c r="B6" s="10">
        <v>3</v>
      </c>
      <c r="C6" s="10">
        <v>1</v>
      </c>
      <c r="D6" s="11">
        <v>5</v>
      </c>
    </row>
    <row r="8" spans="1:4" ht="15">
      <c r="A8" s="21" t="s">
        <v>3</v>
      </c>
      <c r="B8" s="22">
        <v>1</v>
      </c>
      <c r="C8" s="13">
        <v>3</v>
      </c>
      <c r="D8" s="14">
        <v>2</v>
      </c>
    </row>
    <row r="9" spans="1:4" s="37" customFormat="1" ht="15">
      <c r="A9" s="33" t="s">
        <v>5</v>
      </c>
      <c r="B9" s="34">
        <f>INDEX($B$4:$D$4,B8)</f>
        <v>11</v>
      </c>
      <c r="C9" s="35">
        <f>INDEX($B$4:$D$4,C8)</f>
        <v>21</v>
      </c>
      <c r="D9" s="36">
        <f>INDEX($B$4:$D$4,D8)</f>
        <v>12</v>
      </c>
    </row>
    <row r="10" spans="1:4" ht="15">
      <c r="A10" s="1" t="s">
        <v>8</v>
      </c>
      <c r="B10" s="24">
        <f>INDEX($B$5:$D$5,B8)</f>
        <v>1</v>
      </c>
      <c r="C10" s="16">
        <f>INDEX($B$5:$D$5,C8)</f>
        <v>3</v>
      </c>
      <c r="D10" s="17">
        <f>INDEX($B$5:$D$5,D8)</f>
        <v>5</v>
      </c>
    </row>
    <row r="11" spans="1:4" ht="15">
      <c r="A11" s="1" t="s">
        <v>13</v>
      </c>
      <c r="B11" s="24">
        <v>1</v>
      </c>
      <c r="C11" s="16">
        <v>1</v>
      </c>
      <c r="D11" s="17">
        <v>1</v>
      </c>
    </row>
    <row r="12" spans="1:4" ht="15">
      <c r="A12" s="20" t="s">
        <v>9</v>
      </c>
      <c r="B12" s="25">
        <f>INDEX($B$6:$D$6,B8)</f>
        <v>3</v>
      </c>
      <c r="C12" s="10">
        <f>INDEX($B$6:$D$6,C8)</f>
        <v>5</v>
      </c>
      <c r="D12" s="11">
        <f>INDEX($B$6:$D$6,D8)</f>
        <v>1</v>
      </c>
    </row>
    <row r="14" ht="15">
      <c r="A14" s="19" t="s">
        <v>10</v>
      </c>
    </row>
    <row r="15" spans="1:4" ht="15">
      <c r="A15" s="30" t="s">
        <v>11</v>
      </c>
      <c r="B15" s="38">
        <f>B11+B10</f>
        <v>2</v>
      </c>
      <c r="C15" s="26">
        <f>B15+C10+IF(ABS(B9-C9)&gt;2,C11,0)</f>
        <v>6</v>
      </c>
      <c r="D15" s="27">
        <f>C15+D10+IF(ABS(C9-D9)&gt;2,D11,0)</f>
        <v>12</v>
      </c>
    </row>
    <row r="16" spans="1:4" ht="15">
      <c r="A16" s="31" t="s">
        <v>12</v>
      </c>
      <c r="B16" s="25">
        <f>B15+B11+B12</f>
        <v>6</v>
      </c>
      <c r="C16" s="28">
        <f>MAX(B16,C15)+C12+IF(ABS(C9-B9)&gt;2,C11,0)</f>
        <v>12</v>
      </c>
      <c r="D16" s="46">
        <f>MAX(C16,D15)+D12+IF(ABS(D9-C9)&gt;2,D11,0)</f>
        <v>14</v>
      </c>
    </row>
    <row r="17" ht="15">
      <c r="C17" s="2"/>
    </row>
    <row r="18" spans="2:4" ht="15">
      <c r="B18">
        <v>123</v>
      </c>
      <c r="C18" s="2" t="s">
        <v>7</v>
      </c>
      <c r="D18">
        <v>17</v>
      </c>
    </row>
    <row r="19" spans="2:4" ht="15">
      <c r="B19">
        <v>132</v>
      </c>
      <c r="C19" s="2" t="s">
        <v>16</v>
      </c>
      <c r="D19">
        <v>14</v>
      </c>
    </row>
    <row r="20" spans="2:4" ht="15">
      <c r="B20">
        <v>312</v>
      </c>
      <c r="C20" s="2" t="s">
        <v>7</v>
      </c>
      <c r="D20">
        <v>15</v>
      </c>
    </row>
    <row r="21" ht="15">
      <c r="C2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7109375" style="0" customWidth="1"/>
  </cols>
  <sheetData>
    <row r="1" spans="1:3" ht="15">
      <c r="A1" s="55" t="s">
        <v>19</v>
      </c>
      <c r="C1" s="56" t="s">
        <v>24</v>
      </c>
    </row>
    <row r="3" spans="1:8" ht="15">
      <c r="A3" s="40" t="s">
        <v>1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8">
        <v>6</v>
      </c>
      <c r="H3" s="40" t="s">
        <v>13</v>
      </c>
    </row>
    <row r="4" spans="1:8" ht="15">
      <c r="A4" s="20" t="s">
        <v>2</v>
      </c>
      <c r="B4" s="10">
        <v>1</v>
      </c>
      <c r="C4" s="10">
        <v>2</v>
      </c>
      <c r="D4" s="10">
        <v>4</v>
      </c>
      <c r="E4" s="42">
        <v>5</v>
      </c>
      <c r="F4" s="42">
        <v>6</v>
      </c>
      <c r="G4" s="43">
        <v>10</v>
      </c>
      <c r="H4" s="41">
        <v>2</v>
      </c>
    </row>
    <row r="5" spans="1:4" ht="15">
      <c r="A5" s="16"/>
      <c r="B5" s="16"/>
      <c r="C5" s="16"/>
      <c r="D5" s="16"/>
    </row>
    <row r="6" spans="1:7" ht="15">
      <c r="A6" s="48" t="s">
        <v>3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50">
        <v>6</v>
      </c>
    </row>
    <row r="7" spans="1:7" ht="15">
      <c r="A7" s="41" t="s">
        <v>17</v>
      </c>
      <c r="B7" s="42">
        <v>1</v>
      </c>
      <c r="C7" s="22">
        <v>0</v>
      </c>
      <c r="D7" s="13">
        <v>1</v>
      </c>
      <c r="E7" s="13">
        <v>0</v>
      </c>
      <c r="F7" s="13">
        <v>1</v>
      </c>
      <c r="G7" s="14">
        <v>0</v>
      </c>
    </row>
    <row r="8" spans="1:7" ht="15">
      <c r="A8" s="44" t="s">
        <v>2</v>
      </c>
      <c r="B8" s="23">
        <f aca="true" t="shared" si="0" ref="B8:G8">INDEX($B$4:$G$4,B6)</f>
        <v>1</v>
      </c>
      <c r="C8" s="7">
        <f t="shared" si="0"/>
        <v>2</v>
      </c>
      <c r="D8" s="7">
        <f t="shared" si="0"/>
        <v>4</v>
      </c>
      <c r="E8" s="7">
        <f t="shared" si="0"/>
        <v>5</v>
      </c>
      <c r="F8" s="7">
        <f t="shared" si="0"/>
        <v>6</v>
      </c>
      <c r="G8" s="8">
        <f t="shared" si="0"/>
        <v>10</v>
      </c>
    </row>
    <row r="9" spans="1:10" ht="15">
      <c r="A9" s="1" t="s">
        <v>18</v>
      </c>
      <c r="B9" s="24">
        <f aca="true" t="shared" si="1" ref="B9:G9">B7*$H$4</f>
        <v>2</v>
      </c>
      <c r="C9" s="16">
        <f t="shared" si="1"/>
        <v>0</v>
      </c>
      <c r="D9" s="16">
        <f t="shared" si="1"/>
        <v>2</v>
      </c>
      <c r="E9" s="16">
        <f t="shared" si="1"/>
        <v>0</v>
      </c>
      <c r="F9" s="16">
        <f t="shared" si="1"/>
        <v>2</v>
      </c>
      <c r="G9" s="17">
        <f t="shared" si="1"/>
        <v>0</v>
      </c>
      <c r="H9" s="39">
        <f>H4</f>
        <v>2</v>
      </c>
      <c r="I9" s="16"/>
      <c r="J9" s="16"/>
    </row>
    <row r="10" spans="1:10" ht="15">
      <c r="A10" s="1" t="s">
        <v>4</v>
      </c>
      <c r="B10" s="24">
        <f>B8+B9</f>
        <v>3</v>
      </c>
      <c r="C10" s="16">
        <f>B10+C8+C9</f>
        <v>5</v>
      </c>
      <c r="D10" s="16">
        <f>C10+D8+D9</f>
        <v>11</v>
      </c>
      <c r="E10" s="16">
        <f>D10+E8+E9</f>
        <v>16</v>
      </c>
      <c r="F10" s="16">
        <f>E10+F8+F9</f>
        <v>24</v>
      </c>
      <c r="G10" s="17">
        <f>F10+G8+G9</f>
        <v>34</v>
      </c>
      <c r="H10" s="39"/>
      <c r="I10" s="16"/>
      <c r="J10" s="16"/>
    </row>
    <row r="11" spans="1:10" ht="15">
      <c r="A11" s="47" t="s">
        <v>20</v>
      </c>
      <c r="B11" s="24">
        <f aca="true" t="shared" si="2" ref="B11:G11">IF(C9=0,0,B10)</f>
        <v>0</v>
      </c>
      <c r="C11" s="16">
        <f t="shared" si="2"/>
        <v>5</v>
      </c>
      <c r="D11" s="16">
        <f t="shared" si="2"/>
        <v>0</v>
      </c>
      <c r="E11" s="16">
        <f t="shared" si="2"/>
        <v>16</v>
      </c>
      <c r="F11" s="16">
        <f t="shared" si="2"/>
        <v>0</v>
      </c>
      <c r="G11" s="17">
        <f t="shared" si="2"/>
        <v>34</v>
      </c>
      <c r="H11" s="39" t="s">
        <v>6</v>
      </c>
      <c r="I11" s="16"/>
      <c r="J11" s="16"/>
    </row>
    <row r="12" spans="1:8" ht="15">
      <c r="A12" s="29" t="s">
        <v>21</v>
      </c>
      <c r="B12" s="25">
        <f>IF(B11&gt;0,B11,C12)</f>
        <v>5</v>
      </c>
      <c r="C12" s="10">
        <f>IF(C11&gt;0,C11,D12)</f>
        <v>5</v>
      </c>
      <c r="D12" s="10">
        <f>IF(D11&gt;0,D11,E12)</f>
        <v>16</v>
      </c>
      <c r="E12" s="10">
        <f>IF(E11&gt;0,E11,F12)</f>
        <v>16</v>
      </c>
      <c r="F12" s="10">
        <f>IF(F11&gt;0,F11,G12)</f>
        <v>34</v>
      </c>
      <c r="G12" s="11">
        <f>G11</f>
        <v>34</v>
      </c>
      <c r="H12" s="45">
        <f>SUM(B12:G12)</f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7109375" style="0" customWidth="1"/>
    <col min="2" max="13" width="7.7109375" style="0" customWidth="1"/>
  </cols>
  <sheetData>
    <row r="1" spans="1:3" ht="15">
      <c r="A1" s="55" t="s">
        <v>23</v>
      </c>
      <c r="C1" s="56" t="s">
        <v>24</v>
      </c>
    </row>
    <row r="3" spans="2:3" ht="15">
      <c r="B3" s="57" t="s">
        <v>26</v>
      </c>
      <c r="C3" s="57" t="s">
        <v>27</v>
      </c>
    </row>
    <row r="4" spans="2:3" ht="15">
      <c r="B4" s="18">
        <v>3</v>
      </c>
      <c r="C4" s="18">
        <v>4</v>
      </c>
    </row>
    <row r="6" spans="1:13" ht="15">
      <c r="A6" s="39" t="s">
        <v>1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/>
    </row>
    <row r="7" spans="1:13" ht="15">
      <c r="A7" s="51" t="s">
        <v>22</v>
      </c>
      <c r="B7" s="16">
        <v>0</v>
      </c>
      <c r="C7" s="16">
        <v>2</v>
      </c>
      <c r="D7" s="16">
        <v>5</v>
      </c>
      <c r="E7" s="52">
        <v>7</v>
      </c>
      <c r="F7" s="52">
        <v>8</v>
      </c>
      <c r="G7" s="52">
        <v>8</v>
      </c>
      <c r="H7" s="52">
        <v>10</v>
      </c>
      <c r="I7" s="52">
        <v>11</v>
      </c>
      <c r="J7" s="16">
        <v>13</v>
      </c>
      <c r="K7" s="52">
        <v>14</v>
      </c>
      <c r="L7" s="52">
        <v>15</v>
      </c>
      <c r="M7" s="16"/>
    </row>
    <row r="8" spans="1:13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53" t="s">
        <v>17</v>
      </c>
      <c r="B9" s="59">
        <v>1</v>
      </c>
      <c r="C9" s="22">
        <v>0</v>
      </c>
      <c r="D9" s="13">
        <v>1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1</v>
      </c>
      <c r="K9" s="13">
        <v>0</v>
      </c>
      <c r="L9" s="14">
        <v>0</v>
      </c>
      <c r="M9" s="52"/>
    </row>
    <row r="10" spans="1:13" ht="15">
      <c r="A10" s="51" t="s">
        <v>28</v>
      </c>
      <c r="B10" s="16">
        <v>1</v>
      </c>
      <c r="C10" s="16">
        <f>IF(C9=1,1,B10+1)</f>
        <v>2</v>
      </c>
      <c r="D10" s="16">
        <f aca="true" t="shared" si="0" ref="D10:L10">IF(D9=1,1,C10+1)</f>
        <v>1</v>
      </c>
      <c r="E10" s="16">
        <f t="shared" si="0"/>
        <v>2</v>
      </c>
      <c r="F10" s="16">
        <f t="shared" si="0"/>
        <v>3</v>
      </c>
      <c r="G10" s="16">
        <f t="shared" si="0"/>
        <v>1</v>
      </c>
      <c r="H10" s="16">
        <f t="shared" si="0"/>
        <v>2</v>
      </c>
      <c r="I10" s="16">
        <f t="shared" si="0"/>
        <v>3</v>
      </c>
      <c r="J10" s="16">
        <f t="shared" si="0"/>
        <v>1</v>
      </c>
      <c r="K10" s="16">
        <f t="shared" si="0"/>
        <v>2</v>
      </c>
      <c r="L10" s="16">
        <f t="shared" si="0"/>
        <v>3</v>
      </c>
      <c r="M10" s="16">
        <v>1</v>
      </c>
    </row>
    <row r="11" spans="1:14" ht="15">
      <c r="A11" s="51" t="s">
        <v>29</v>
      </c>
      <c r="B11" s="16">
        <f aca="true" t="shared" si="1" ref="B11:H11">IF(C10=1,B7,C11)</f>
        <v>2</v>
      </c>
      <c r="C11" s="16">
        <f t="shared" si="1"/>
        <v>2</v>
      </c>
      <c r="D11" s="16">
        <f t="shared" si="1"/>
        <v>8</v>
      </c>
      <c r="E11" s="16">
        <f t="shared" si="1"/>
        <v>8</v>
      </c>
      <c r="F11" s="16">
        <f t="shared" si="1"/>
        <v>8</v>
      </c>
      <c r="G11" s="16">
        <f t="shared" si="1"/>
        <v>11</v>
      </c>
      <c r="H11" s="16">
        <f t="shared" si="1"/>
        <v>11</v>
      </c>
      <c r="I11" s="16">
        <f>IF(J10=1,I7,J11)</f>
        <v>11</v>
      </c>
      <c r="J11" s="16">
        <f>IF(K10=1,J7,K11)</f>
        <v>15</v>
      </c>
      <c r="K11" s="16">
        <f>IF(L10=1,K7,L11)</f>
        <v>15</v>
      </c>
      <c r="L11" s="16">
        <f>IF(M10=1,L7,M11)</f>
        <v>15</v>
      </c>
      <c r="M11" s="16"/>
      <c r="N11" s="16"/>
    </row>
    <row r="12" spans="1:14" ht="15">
      <c r="A12" s="51" t="s">
        <v>30</v>
      </c>
      <c r="B12" s="16">
        <f>B11</f>
        <v>2</v>
      </c>
      <c r="C12" s="16">
        <f aca="true" t="shared" si="2" ref="C12:L12">IF(C9=1,MAX(B13,C11),B12)</f>
        <v>2</v>
      </c>
      <c r="D12" s="16">
        <f t="shared" si="2"/>
        <v>8</v>
      </c>
      <c r="E12" s="16">
        <f t="shared" si="2"/>
        <v>8</v>
      </c>
      <c r="F12" s="16">
        <f t="shared" si="2"/>
        <v>8</v>
      </c>
      <c r="G12" s="16">
        <f t="shared" si="2"/>
        <v>12</v>
      </c>
      <c r="H12" s="16">
        <f t="shared" si="2"/>
        <v>12</v>
      </c>
      <c r="I12" s="16">
        <f t="shared" si="2"/>
        <v>12</v>
      </c>
      <c r="J12" s="16">
        <f t="shared" si="2"/>
        <v>16</v>
      </c>
      <c r="K12" s="16">
        <f t="shared" si="2"/>
        <v>16</v>
      </c>
      <c r="L12" s="16">
        <f t="shared" si="2"/>
        <v>16</v>
      </c>
      <c r="M12" s="16"/>
      <c r="N12" s="16"/>
    </row>
    <row r="13" spans="1:14" ht="15">
      <c r="A13" s="54" t="s">
        <v>20</v>
      </c>
      <c r="B13" s="16">
        <f>B12+$C$4</f>
        <v>6</v>
      </c>
      <c r="C13" s="16">
        <f>C12+$C$4</f>
        <v>6</v>
      </c>
      <c r="D13" s="16">
        <f aca="true" t="shared" si="3" ref="D13:L13">D12+$C$4</f>
        <v>12</v>
      </c>
      <c r="E13" s="16">
        <f t="shared" si="3"/>
        <v>12</v>
      </c>
      <c r="F13" s="16">
        <f t="shared" si="3"/>
        <v>12</v>
      </c>
      <c r="G13" s="16">
        <f t="shared" si="3"/>
        <v>16</v>
      </c>
      <c r="H13" s="16">
        <f t="shared" si="3"/>
        <v>16</v>
      </c>
      <c r="I13" s="16">
        <f t="shared" si="3"/>
        <v>16</v>
      </c>
      <c r="J13" s="16">
        <f t="shared" si="3"/>
        <v>20</v>
      </c>
      <c r="K13" s="16">
        <f t="shared" si="3"/>
        <v>20</v>
      </c>
      <c r="L13" s="58">
        <f t="shared" si="3"/>
        <v>20</v>
      </c>
      <c r="M13" s="16"/>
      <c r="N13" s="16"/>
    </row>
    <row r="14" spans="1:13" ht="15">
      <c r="A14" s="5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T2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7109375" style="0" customWidth="1"/>
    <col min="2" max="19" width="5.140625" style="0" customWidth="1"/>
    <col min="20" max="20" width="6.7109375" style="0" customWidth="1"/>
  </cols>
  <sheetData>
    <row r="1" spans="1:3" ht="15">
      <c r="A1" s="55" t="s">
        <v>32</v>
      </c>
      <c r="C1" s="56" t="s">
        <v>24</v>
      </c>
    </row>
    <row r="3" spans="1:3" ht="15">
      <c r="A3" t="s">
        <v>31</v>
      </c>
      <c r="B3" s="57" t="s">
        <v>26</v>
      </c>
      <c r="C3" s="57" t="s">
        <v>27</v>
      </c>
    </row>
    <row r="4" spans="2:3" ht="15">
      <c r="B4" s="18">
        <v>5</v>
      </c>
      <c r="C4" s="18">
        <v>5</v>
      </c>
    </row>
    <row r="6" spans="1:19" ht="15">
      <c r="A6" s="39" t="s">
        <v>1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16">
        <v>17</v>
      </c>
      <c r="S6" s="16">
        <v>18</v>
      </c>
    </row>
    <row r="7" spans="1:19" ht="15">
      <c r="A7" s="51" t="s">
        <v>22</v>
      </c>
      <c r="B7" s="16">
        <v>0</v>
      </c>
      <c r="C7" s="16">
        <v>0</v>
      </c>
      <c r="D7" s="16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</row>
    <row r="8" spans="1:13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9" ht="15">
      <c r="A9" s="53" t="s">
        <v>17</v>
      </c>
      <c r="B9" s="59">
        <v>1</v>
      </c>
      <c r="C9" s="22">
        <v>0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3">
        <v>1</v>
      </c>
      <c r="J9" s="13">
        <v>0</v>
      </c>
      <c r="K9" s="13">
        <v>1</v>
      </c>
      <c r="L9" s="13">
        <v>0</v>
      </c>
      <c r="M9" s="13">
        <v>1</v>
      </c>
      <c r="N9" s="13">
        <v>0</v>
      </c>
      <c r="O9" s="13">
        <v>1</v>
      </c>
      <c r="P9" s="13">
        <v>0</v>
      </c>
      <c r="Q9" s="13">
        <v>0</v>
      </c>
      <c r="R9" s="13">
        <v>0</v>
      </c>
      <c r="S9" s="14">
        <v>0</v>
      </c>
    </row>
    <row r="10" spans="1:20" ht="15">
      <c r="A10" s="51" t="s">
        <v>28</v>
      </c>
      <c r="B10" s="24">
        <v>1</v>
      </c>
      <c r="C10" s="16">
        <f>IF(C9=1,1,B10+1)</f>
        <v>2</v>
      </c>
      <c r="D10" s="16">
        <f aca="true" t="shared" si="0" ref="D10:I10">IF(D9=1,1,C10+1)</f>
        <v>3</v>
      </c>
      <c r="E10" s="16">
        <f t="shared" si="0"/>
        <v>1</v>
      </c>
      <c r="F10" s="16">
        <f t="shared" si="0"/>
        <v>2</v>
      </c>
      <c r="G10" s="16">
        <f t="shared" si="0"/>
        <v>1</v>
      </c>
      <c r="H10" s="16">
        <f t="shared" si="0"/>
        <v>2</v>
      </c>
      <c r="I10" s="16">
        <f t="shared" si="0"/>
        <v>1</v>
      </c>
      <c r="J10" s="16">
        <f aca="true" t="shared" si="1" ref="J10:S10">IF(J9=1,1,I10+1)</f>
        <v>2</v>
      </c>
      <c r="K10" s="16">
        <f t="shared" si="1"/>
        <v>1</v>
      </c>
      <c r="L10" s="16">
        <f t="shared" si="1"/>
        <v>2</v>
      </c>
      <c r="M10" s="16">
        <f t="shared" si="1"/>
        <v>1</v>
      </c>
      <c r="N10" s="16">
        <f t="shared" si="1"/>
        <v>2</v>
      </c>
      <c r="O10" s="16">
        <f t="shared" si="1"/>
        <v>1</v>
      </c>
      <c r="P10" s="16">
        <f t="shared" si="1"/>
        <v>2</v>
      </c>
      <c r="Q10" s="16">
        <f t="shared" si="1"/>
        <v>3</v>
      </c>
      <c r="R10" s="16">
        <f t="shared" si="1"/>
        <v>4</v>
      </c>
      <c r="S10" s="17">
        <f t="shared" si="1"/>
        <v>5</v>
      </c>
      <c r="T10">
        <v>1</v>
      </c>
    </row>
    <row r="11" spans="1:19" ht="15">
      <c r="A11" s="51" t="s">
        <v>29</v>
      </c>
      <c r="B11" s="24">
        <f aca="true" t="shared" si="2" ref="B11:H11">IF(C10=1,B7,C11)</f>
        <v>0</v>
      </c>
      <c r="C11" s="16">
        <f t="shared" si="2"/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aca="true" t="shared" si="3" ref="I11:P11">IF(J10=1,I7,J11)</f>
        <v>0</v>
      </c>
      <c r="J11" s="16">
        <f t="shared" si="3"/>
        <v>0</v>
      </c>
      <c r="K11" s="16">
        <f t="shared" si="3"/>
        <v>0</v>
      </c>
      <c r="L11" s="16">
        <f t="shared" si="3"/>
        <v>0</v>
      </c>
      <c r="M11" s="16">
        <f t="shared" si="3"/>
        <v>0</v>
      </c>
      <c r="N11" s="16">
        <f t="shared" si="3"/>
        <v>0</v>
      </c>
      <c r="O11" s="16">
        <f t="shared" si="3"/>
        <v>0</v>
      </c>
      <c r="P11" s="16">
        <f t="shared" si="3"/>
        <v>0</v>
      </c>
      <c r="Q11" s="16">
        <f>IF(R10=1,Q7,R11)</f>
        <v>0</v>
      </c>
      <c r="R11" s="16">
        <f>IF(S10=1,R7,S11)</f>
        <v>0</v>
      </c>
      <c r="S11" s="17">
        <f>IF(T10=1,S7,T11)</f>
        <v>0</v>
      </c>
    </row>
    <row r="12" spans="1:19" ht="15">
      <c r="A12" s="51" t="s">
        <v>30</v>
      </c>
      <c r="B12" s="24">
        <f>B11</f>
        <v>0</v>
      </c>
      <c r="C12" s="16">
        <f aca="true" t="shared" si="4" ref="C12:I12">IF(C9=1,MAX(B13,C11),B12)</f>
        <v>0</v>
      </c>
      <c r="D12" s="16">
        <f t="shared" si="4"/>
        <v>0</v>
      </c>
      <c r="E12" s="16">
        <f t="shared" si="4"/>
        <v>5</v>
      </c>
      <c r="F12" s="16">
        <f t="shared" si="4"/>
        <v>5</v>
      </c>
      <c r="G12" s="16">
        <f t="shared" si="4"/>
        <v>10</v>
      </c>
      <c r="H12" s="16">
        <f t="shared" si="4"/>
        <v>10</v>
      </c>
      <c r="I12" s="16">
        <f t="shared" si="4"/>
        <v>15</v>
      </c>
      <c r="J12" s="16">
        <f aca="true" t="shared" si="5" ref="J12:P12">IF(J9=1,MAX(I13,J11),I12)</f>
        <v>15</v>
      </c>
      <c r="K12" s="16">
        <f t="shared" si="5"/>
        <v>20</v>
      </c>
      <c r="L12" s="16">
        <f t="shared" si="5"/>
        <v>20</v>
      </c>
      <c r="M12" s="16">
        <f t="shared" si="5"/>
        <v>25</v>
      </c>
      <c r="N12" s="16">
        <f t="shared" si="5"/>
        <v>25</v>
      </c>
      <c r="O12" s="16">
        <f t="shared" si="5"/>
        <v>30</v>
      </c>
      <c r="P12" s="16">
        <f t="shared" si="5"/>
        <v>30</v>
      </c>
      <c r="Q12" s="16">
        <f>IF(Q9=1,MAX(P13,Q11),P12)</f>
        <v>30</v>
      </c>
      <c r="R12" s="16">
        <f>IF(R9=1,MAX(Q13,R11),Q12)</f>
        <v>30</v>
      </c>
      <c r="S12" s="17">
        <f>IF(S9=1,MAX(R13,S11),R12)</f>
        <v>30</v>
      </c>
    </row>
    <row r="13" spans="1:19" ht="15">
      <c r="A13" s="54" t="s">
        <v>36</v>
      </c>
      <c r="B13" s="25">
        <f>B12+$C$4</f>
        <v>5</v>
      </c>
      <c r="C13" s="10">
        <f>C12+$C$4</f>
        <v>5</v>
      </c>
      <c r="D13" s="10">
        <f aca="true" t="shared" si="6" ref="D13:I13">D12+$C$4</f>
        <v>5</v>
      </c>
      <c r="E13" s="10">
        <f t="shared" si="6"/>
        <v>10</v>
      </c>
      <c r="F13" s="10">
        <f t="shared" si="6"/>
        <v>10</v>
      </c>
      <c r="G13" s="10">
        <f t="shared" si="6"/>
        <v>15</v>
      </c>
      <c r="H13" s="10">
        <f t="shared" si="6"/>
        <v>15</v>
      </c>
      <c r="I13" s="10">
        <f t="shared" si="6"/>
        <v>20</v>
      </c>
      <c r="J13" s="10">
        <f aca="true" t="shared" si="7" ref="J13:P13">J12+$C$4</f>
        <v>20</v>
      </c>
      <c r="K13" s="10">
        <f t="shared" si="7"/>
        <v>25</v>
      </c>
      <c r="L13" s="10">
        <f t="shared" si="7"/>
        <v>25</v>
      </c>
      <c r="M13" s="10">
        <f t="shared" si="7"/>
        <v>30</v>
      </c>
      <c r="N13" s="10">
        <f t="shared" si="7"/>
        <v>30</v>
      </c>
      <c r="O13" s="10">
        <f t="shared" si="7"/>
        <v>35</v>
      </c>
      <c r="P13" s="10">
        <f t="shared" si="7"/>
        <v>35</v>
      </c>
      <c r="Q13" s="10">
        <f>Q12+$C$4</f>
        <v>35</v>
      </c>
      <c r="R13" s="10">
        <f>R12+$C$4</f>
        <v>35</v>
      </c>
      <c r="S13" s="11">
        <f>S12+$C$4</f>
        <v>35</v>
      </c>
    </row>
    <row r="14" spans="1:13" ht="15">
      <c r="A14" s="5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">
      <c r="A15" t="s">
        <v>31</v>
      </c>
      <c r="B15" s="57" t="s">
        <v>26</v>
      </c>
      <c r="C15" s="57" t="s">
        <v>27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5">
      <c r="B16" s="18">
        <v>3</v>
      </c>
      <c r="C16" s="18">
        <v>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8" spans="1:19" ht="15">
      <c r="A18" s="53" t="s">
        <v>17</v>
      </c>
      <c r="B18" s="59">
        <v>1</v>
      </c>
      <c r="C18" s="22">
        <v>0</v>
      </c>
      <c r="D18" s="13">
        <v>0</v>
      </c>
      <c r="E18" s="13">
        <v>1</v>
      </c>
      <c r="F18" s="13">
        <v>0</v>
      </c>
      <c r="G18" s="13">
        <v>1</v>
      </c>
      <c r="H18" s="13">
        <v>0</v>
      </c>
      <c r="I18" s="13">
        <v>0</v>
      </c>
      <c r="J18" s="13">
        <v>1</v>
      </c>
      <c r="K18" s="13">
        <v>1</v>
      </c>
      <c r="L18" s="13">
        <v>0</v>
      </c>
      <c r="M18" s="13">
        <v>0</v>
      </c>
      <c r="N18" s="13">
        <v>1</v>
      </c>
      <c r="O18" s="13">
        <v>1</v>
      </c>
      <c r="P18" s="13">
        <v>0</v>
      </c>
      <c r="Q18" s="13">
        <v>1</v>
      </c>
      <c r="R18" s="13">
        <v>0</v>
      </c>
      <c r="S18" s="14">
        <v>0</v>
      </c>
    </row>
    <row r="19" spans="1:20" ht="15">
      <c r="A19" s="51" t="s">
        <v>28</v>
      </c>
      <c r="B19" s="24">
        <v>1</v>
      </c>
      <c r="C19" s="16">
        <f aca="true" t="shared" si="8" ref="C19:S19">IF(C18=1,1,B19+1)</f>
        <v>2</v>
      </c>
      <c r="D19" s="16">
        <f t="shared" si="8"/>
        <v>3</v>
      </c>
      <c r="E19" s="16">
        <f t="shared" si="8"/>
        <v>1</v>
      </c>
      <c r="F19" s="16">
        <f t="shared" si="8"/>
        <v>2</v>
      </c>
      <c r="G19" s="16">
        <f t="shared" si="8"/>
        <v>1</v>
      </c>
      <c r="H19" s="16">
        <f t="shared" si="8"/>
        <v>2</v>
      </c>
      <c r="I19" s="16">
        <f t="shared" si="8"/>
        <v>3</v>
      </c>
      <c r="J19" s="16">
        <f t="shared" si="8"/>
        <v>1</v>
      </c>
      <c r="K19" s="16">
        <f t="shared" si="8"/>
        <v>1</v>
      </c>
      <c r="L19" s="16">
        <f t="shared" si="8"/>
        <v>2</v>
      </c>
      <c r="M19" s="16">
        <f t="shared" si="8"/>
        <v>3</v>
      </c>
      <c r="N19" s="16">
        <f t="shared" si="8"/>
        <v>1</v>
      </c>
      <c r="O19" s="16">
        <f t="shared" si="8"/>
        <v>1</v>
      </c>
      <c r="P19" s="16">
        <f t="shared" si="8"/>
        <v>2</v>
      </c>
      <c r="Q19" s="16">
        <f t="shared" si="8"/>
        <v>1</v>
      </c>
      <c r="R19" s="16">
        <f t="shared" si="8"/>
        <v>2</v>
      </c>
      <c r="S19" s="17">
        <f t="shared" si="8"/>
        <v>3</v>
      </c>
      <c r="T19">
        <v>1</v>
      </c>
    </row>
    <row r="20" spans="1:19" ht="15">
      <c r="A20" s="51" t="s">
        <v>29</v>
      </c>
      <c r="B20" s="24">
        <f>IF(C19=1,B13,C20)</f>
        <v>5</v>
      </c>
      <c r="C20" s="16">
        <f>IF(D19=1,C13,D20)</f>
        <v>5</v>
      </c>
      <c r="D20" s="16">
        <f aca="true" t="shared" si="9" ref="D20:I20">IF(E19=1,D13,E20)</f>
        <v>5</v>
      </c>
      <c r="E20" s="16">
        <f t="shared" si="9"/>
        <v>10</v>
      </c>
      <c r="F20" s="16">
        <f t="shared" si="9"/>
        <v>10</v>
      </c>
      <c r="G20" s="16">
        <f t="shared" si="9"/>
        <v>20</v>
      </c>
      <c r="H20" s="16">
        <f t="shared" si="9"/>
        <v>20</v>
      </c>
      <c r="I20" s="16">
        <f t="shared" si="9"/>
        <v>20</v>
      </c>
      <c r="J20" s="16">
        <f aca="true" t="shared" si="10" ref="J20:P20">IF(K19=1,J13,K20)</f>
        <v>20</v>
      </c>
      <c r="K20" s="16">
        <f t="shared" si="10"/>
        <v>30</v>
      </c>
      <c r="L20" s="16">
        <f t="shared" si="10"/>
        <v>30</v>
      </c>
      <c r="M20" s="16">
        <f t="shared" si="10"/>
        <v>30</v>
      </c>
      <c r="N20" s="16">
        <f t="shared" si="10"/>
        <v>30</v>
      </c>
      <c r="O20" s="16">
        <f t="shared" si="10"/>
        <v>35</v>
      </c>
      <c r="P20" s="16">
        <f t="shared" si="10"/>
        <v>35</v>
      </c>
      <c r="Q20" s="16">
        <f>IF(R19=1,Q13,R20)</f>
        <v>35</v>
      </c>
      <c r="R20" s="16">
        <f>IF(S19=1,R13,S20)</f>
        <v>35</v>
      </c>
      <c r="S20" s="17">
        <f>IF(T19=1,S13,T20)</f>
        <v>35</v>
      </c>
    </row>
    <row r="21" spans="1:19" ht="15">
      <c r="A21" s="51" t="s">
        <v>30</v>
      </c>
      <c r="B21" s="24">
        <f>B20</f>
        <v>5</v>
      </c>
      <c r="C21" s="16">
        <f aca="true" t="shared" si="11" ref="C21:I21">IF(C18=1,MAX(B22,C20),B21)</f>
        <v>5</v>
      </c>
      <c r="D21" s="16">
        <f t="shared" si="11"/>
        <v>5</v>
      </c>
      <c r="E21" s="16">
        <f t="shared" si="11"/>
        <v>10</v>
      </c>
      <c r="F21" s="16">
        <f t="shared" si="11"/>
        <v>10</v>
      </c>
      <c r="G21" s="16">
        <f t="shared" si="11"/>
        <v>20</v>
      </c>
      <c r="H21" s="16">
        <f t="shared" si="11"/>
        <v>20</v>
      </c>
      <c r="I21" s="16">
        <f t="shared" si="11"/>
        <v>20</v>
      </c>
      <c r="J21" s="16">
        <f aca="true" t="shared" si="12" ref="J21:P21">IF(J18=1,MAX(I22,J20),I21)</f>
        <v>24</v>
      </c>
      <c r="K21" s="16">
        <f t="shared" si="12"/>
        <v>30</v>
      </c>
      <c r="L21" s="16">
        <f t="shared" si="12"/>
        <v>30</v>
      </c>
      <c r="M21" s="16">
        <f t="shared" si="12"/>
        <v>30</v>
      </c>
      <c r="N21" s="16">
        <f t="shared" si="12"/>
        <v>34</v>
      </c>
      <c r="O21" s="16">
        <f t="shared" si="12"/>
        <v>38</v>
      </c>
      <c r="P21" s="16">
        <f t="shared" si="12"/>
        <v>38</v>
      </c>
      <c r="Q21" s="16">
        <f>IF(Q18=1,MAX(P22,Q20),P21)</f>
        <v>42</v>
      </c>
      <c r="R21" s="16">
        <f>IF(R18=1,MAX(Q22,R20),Q21)</f>
        <v>42</v>
      </c>
      <c r="S21" s="17">
        <f>IF(S18=1,MAX(R22,S20),R21)</f>
        <v>42</v>
      </c>
    </row>
    <row r="22" spans="1:19" ht="15">
      <c r="A22" s="54" t="s">
        <v>36</v>
      </c>
      <c r="B22" s="25">
        <f>B21+$C$16</f>
        <v>9</v>
      </c>
      <c r="C22" s="10">
        <f>C21+$C$16</f>
        <v>9</v>
      </c>
      <c r="D22" s="10">
        <f aca="true" t="shared" si="13" ref="D22:S22">D21+$C$16</f>
        <v>9</v>
      </c>
      <c r="E22" s="10">
        <f t="shared" si="13"/>
        <v>14</v>
      </c>
      <c r="F22" s="10">
        <f t="shared" si="13"/>
        <v>14</v>
      </c>
      <c r="G22" s="10">
        <f t="shared" si="13"/>
        <v>24</v>
      </c>
      <c r="H22" s="10">
        <f t="shared" si="13"/>
        <v>24</v>
      </c>
      <c r="I22" s="10">
        <f t="shared" si="13"/>
        <v>24</v>
      </c>
      <c r="J22" s="10">
        <f t="shared" si="13"/>
        <v>28</v>
      </c>
      <c r="K22" s="10">
        <f t="shared" si="13"/>
        <v>34</v>
      </c>
      <c r="L22" s="10">
        <f t="shared" si="13"/>
        <v>34</v>
      </c>
      <c r="M22" s="10">
        <f t="shared" si="13"/>
        <v>34</v>
      </c>
      <c r="N22" s="10">
        <f t="shared" si="13"/>
        <v>38</v>
      </c>
      <c r="O22" s="10">
        <f t="shared" si="13"/>
        <v>42</v>
      </c>
      <c r="P22" s="10">
        <f t="shared" si="13"/>
        <v>42</v>
      </c>
      <c r="Q22" s="10">
        <f t="shared" si="13"/>
        <v>46</v>
      </c>
      <c r="R22" s="10">
        <f t="shared" si="13"/>
        <v>46</v>
      </c>
      <c r="S22" s="11">
        <f t="shared" si="13"/>
        <v>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7109375" style="0" customWidth="1"/>
    <col min="2" max="13" width="7.7109375" style="0" customWidth="1"/>
  </cols>
  <sheetData>
    <row r="1" spans="1:3" ht="15">
      <c r="A1" s="55" t="s">
        <v>34</v>
      </c>
      <c r="C1" s="56" t="s">
        <v>33</v>
      </c>
    </row>
    <row r="3" ht="15">
      <c r="B3" s="57" t="s">
        <v>26</v>
      </c>
    </row>
    <row r="4" ht="15">
      <c r="B4" s="18">
        <v>3</v>
      </c>
    </row>
    <row r="6" spans="1:10" ht="15">
      <c r="A6" s="39" t="s">
        <v>1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/>
    </row>
    <row r="7" spans="1:10" ht="15">
      <c r="A7" s="51" t="s">
        <v>2</v>
      </c>
      <c r="B7" s="16">
        <v>4</v>
      </c>
      <c r="C7" s="16">
        <v>6</v>
      </c>
      <c r="D7" s="16">
        <v>7</v>
      </c>
      <c r="E7" s="52">
        <v>9</v>
      </c>
      <c r="F7" s="52">
        <v>12</v>
      </c>
      <c r="G7" s="52">
        <v>18</v>
      </c>
      <c r="H7" s="52">
        <v>20</v>
      </c>
      <c r="I7" s="52">
        <v>24</v>
      </c>
      <c r="J7" s="16"/>
    </row>
    <row r="8" spans="1:10" ht="1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5">
      <c r="A9" s="53" t="s">
        <v>17</v>
      </c>
      <c r="B9" s="59">
        <v>1</v>
      </c>
      <c r="C9" s="22">
        <v>0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4">
        <v>0</v>
      </c>
      <c r="J9" s="52">
        <v>1</v>
      </c>
    </row>
    <row r="10" spans="1:10" ht="15">
      <c r="A10" s="51" t="s">
        <v>28</v>
      </c>
      <c r="B10" s="23">
        <v>1</v>
      </c>
      <c r="C10" s="7">
        <f>IF(C9=1,1,B10+1)</f>
        <v>2</v>
      </c>
      <c r="D10" s="7">
        <f aca="true" t="shared" si="0" ref="D10:I10">IF(D9=1,1,C10+1)</f>
        <v>3</v>
      </c>
      <c r="E10" s="7">
        <f t="shared" si="0"/>
        <v>1</v>
      </c>
      <c r="F10" s="7">
        <f t="shared" si="0"/>
        <v>2</v>
      </c>
      <c r="G10" s="7">
        <f t="shared" si="0"/>
        <v>1</v>
      </c>
      <c r="H10" s="7">
        <f t="shared" si="0"/>
        <v>2</v>
      </c>
      <c r="I10" s="8">
        <f t="shared" si="0"/>
        <v>3</v>
      </c>
      <c r="J10" s="16"/>
    </row>
    <row r="11" spans="1:11" ht="15">
      <c r="A11" s="51" t="s">
        <v>35</v>
      </c>
      <c r="B11" s="24">
        <f>IF(C9=1,B7,C11)</f>
        <v>7</v>
      </c>
      <c r="C11" s="16">
        <f aca="true" t="shared" si="1" ref="C11:I11">IF(D9=1,C7,D11)</f>
        <v>7</v>
      </c>
      <c r="D11" s="16">
        <f t="shared" si="1"/>
        <v>7</v>
      </c>
      <c r="E11" s="16">
        <f t="shared" si="1"/>
        <v>12</v>
      </c>
      <c r="F11" s="16">
        <f>IF(G9=1,F7,G11)</f>
        <v>12</v>
      </c>
      <c r="G11" s="16">
        <f t="shared" si="1"/>
        <v>24</v>
      </c>
      <c r="H11" s="16">
        <f t="shared" si="1"/>
        <v>24</v>
      </c>
      <c r="I11" s="17">
        <f t="shared" si="1"/>
        <v>24</v>
      </c>
      <c r="J11" s="39" t="s">
        <v>6</v>
      </c>
      <c r="K11" s="16"/>
    </row>
    <row r="12" spans="1:11" ht="15">
      <c r="A12" s="54" t="s">
        <v>36</v>
      </c>
      <c r="B12" s="25">
        <f>B11</f>
        <v>7</v>
      </c>
      <c r="C12" s="10">
        <f>IF(C9=0,B12,B12+C11)</f>
        <v>7</v>
      </c>
      <c r="D12" s="10">
        <f aca="true" t="shared" si="2" ref="D12:I12">IF(D9=0,C12,C12+D11)</f>
        <v>7</v>
      </c>
      <c r="E12" s="10">
        <f t="shared" si="2"/>
        <v>19</v>
      </c>
      <c r="F12" s="10">
        <f t="shared" si="2"/>
        <v>19</v>
      </c>
      <c r="G12" s="10">
        <f t="shared" si="2"/>
        <v>43</v>
      </c>
      <c r="H12" s="10">
        <f t="shared" si="2"/>
        <v>43</v>
      </c>
      <c r="I12" s="11">
        <f t="shared" si="2"/>
        <v>43</v>
      </c>
      <c r="J12" s="45">
        <f>SUM(B12:I12)</f>
        <v>188</v>
      </c>
      <c r="K12" s="16"/>
    </row>
    <row r="13" spans="1:13" ht="15">
      <c r="A13" s="5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</dc:creator>
  <cp:keywords/>
  <dc:description/>
  <cp:lastModifiedBy>CSA</cp:lastModifiedBy>
  <dcterms:created xsi:type="dcterms:W3CDTF">2009-06-03T13:55:54Z</dcterms:created>
  <dcterms:modified xsi:type="dcterms:W3CDTF">2009-06-03T17:26:31Z</dcterms:modified>
  <cp:category/>
  <cp:version/>
  <cp:contentType/>
  <cp:contentStatus/>
</cp:coreProperties>
</file>